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5195" windowHeight="7935" tabRatio="685"/>
  </bookViews>
  <sheets>
    <sheet name="Data Set Values" sheetId="11" r:id="rId1"/>
    <sheet name="Data Set With Coding" sheetId="10" r:id="rId2"/>
    <sheet name="Raw Responses" sheetId="2" r:id="rId3"/>
    <sheet name="Survey Questions" sheetId="7" r:id="rId4"/>
    <sheet name="Response Options" sheetId="6" r:id="rId5"/>
    <sheet name="Extra Sheet" sheetId="3" r:id="rId6"/>
  </sheets>
  <definedNames>
    <definedName name="CreditCard" localSheetId="0">'Data Set Values'!$AQ$9:$AR$14</definedName>
    <definedName name="CreditCard" localSheetId="1">'Data Set With Coding'!$AQ$9:$AR$14</definedName>
    <definedName name="CreditCard">#REF!</definedName>
    <definedName name="Language" localSheetId="0">'Data Set Values'!$AS$9:$AT$12</definedName>
    <definedName name="Language" localSheetId="1">'Data Set With Coding'!$AS$9:$AT$12</definedName>
    <definedName name="Language">#REF!</definedName>
    <definedName name="Living" localSheetId="0">'Data Set Values'!$AM$9:$AN$13</definedName>
    <definedName name="Living" localSheetId="1">'Data Set With Coding'!$AM$9:$AN$13</definedName>
    <definedName name="Living">#REF!</definedName>
    <definedName name="Mobile" localSheetId="0">'Data Set Values'!$AO$9:$AP$17</definedName>
    <definedName name="Mobile" localSheetId="1">'Data Set With Coding'!$AO$9:$AP$17</definedName>
    <definedName name="Mobile">#REF!</definedName>
    <definedName name="Music" localSheetId="0">'Data Set Values'!$BE$9:$BF$12</definedName>
    <definedName name="Music" localSheetId="1">'Data Set With Coding'!$BE$9:$BF$12</definedName>
    <definedName name="Music">#REF!</definedName>
    <definedName name="Newspaper" localSheetId="0">'Data Set Values'!$AU$9:$AV$11</definedName>
    <definedName name="Newspaper" localSheetId="1">'Data Set With Coding'!$AU$9:$AV$11</definedName>
    <definedName name="Newspaper">#REF!</definedName>
    <definedName name="OpSystem" localSheetId="0">'Data Set Values'!$BA$9:$BB$11</definedName>
    <definedName name="OpSystem" localSheetId="1">'Data Set With Coding'!$BA$9:$BB$11</definedName>
    <definedName name="OpSystem">#REF!</definedName>
    <definedName name="PCAccess" localSheetId="0">'Data Set Values'!$AY$9:$AZ$12</definedName>
    <definedName name="PCAccess" localSheetId="1">'Data Set With Coding'!$AY$9:$AZ$12</definedName>
    <definedName name="PCAccess">#REF!</definedName>
    <definedName name="_xlnm.Print_Area" localSheetId="0">'Data Set Values'!$A$1:$AH$184</definedName>
    <definedName name="_xlnm.Print_Area" localSheetId="1">'Data Set With Coding'!$A$1:$AH$184</definedName>
    <definedName name="_xlnm.Print_Titles" localSheetId="0">'Data Set Values'!$1:$8</definedName>
    <definedName name="_xlnm.Print_Titles" localSheetId="1">'Data Set With Coding'!$1:$8</definedName>
    <definedName name="Textbook" localSheetId="0">'Data Set Values'!$AW$9:$AX$13</definedName>
    <definedName name="Textbook" localSheetId="1">'Data Set With Coding'!$AW$9:$AX$13</definedName>
    <definedName name="Textbook">#REF!</definedName>
    <definedName name="University" localSheetId="0">'Data Set Values'!$AK$9:$AL$10</definedName>
    <definedName name="University" localSheetId="1">'Data Set With Coding'!$AK$9:$AL$10</definedName>
    <definedName name="University">#REF!</definedName>
    <definedName name="UsedLinux" localSheetId="0">'Data Set Values'!$BC$9:$BD$11</definedName>
    <definedName name="UsedLinux" localSheetId="1">'Data Set With Coding'!$BC$9:$BD$11</definedName>
    <definedName name="UsedLinux">#REF!</definedName>
  </definedNames>
  <calcPr calcId="145621" fullCalcOnLoad="1"/>
</workbook>
</file>

<file path=xl/calcChain.xml><?xml version="1.0" encoding="utf-8"?>
<calcChain xmlns="http://schemas.openxmlformats.org/spreadsheetml/2006/main">
  <c r="V10" i="10" l="1"/>
  <c r="V11" i="10"/>
  <c r="V12" i="10"/>
  <c r="V13"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58" i="10"/>
  <c r="V59" i="10"/>
  <c r="V60" i="10"/>
  <c r="V61" i="10"/>
  <c r="V62" i="10"/>
  <c r="V63" i="10"/>
  <c r="V64" i="10"/>
  <c r="V65" i="10"/>
  <c r="V66" i="10"/>
  <c r="V67" i="10"/>
  <c r="V68" i="10"/>
  <c r="V69" i="10"/>
  <c r="V70" i="10"/>
  <c r="V71" i="10"/>
  <c r="V72" i="10"/>
  <c r="V73" i="10"/>
  <c r="V74" i="10"/>
  <c r="V75" i="10"/>
  <c r="V76" i="10"/>
  <c r="V77" i="10"/>
  <c r="V78" i="10"/>
  <c r="V79" i="10"/>
  <c r="V80" i="10"/>
  <c r="V81" i="10"/>
  <c r="V82" i="10"/>
  <c r="V83" i="10"/>
  <c r="V84" i="10"/>
  <c r="V85" i="10"/>
  <c r="V86" i="10"/>
  <c r="V87" i="10"/>
  <c r="V88" i="10"/>
  <c r="V89" i="10"/>
  <c r="V90" i="10"/>
  <c r="V91" i="10"/>
  <c r="V92" i="10"/>
  <c r="V93" i="10"/>
  <c r="V94" i="10"/>
  <c r="V95" i="10"/>
  <c r="V96" i="10"/>
  <c r="V97" i="10"/>
  <c r="V98" i="10"/>
  <c r="V99" i="10"/>
  <c r="V100" i="10"/>
  <c r="V101" i="10"/>
  <c r="V102" i="10"/>
  <c r="V103" i="10"/>
  <c r="V104" i="10"/>
  <c r="V105" i="10"/>
  <c r="V106" i="10"/>
  <c r="V107" i="10"/>
  <c r="V108" i="10"/>
  <c r="V109" i="10"/>
  <c r="V110" i="10"/>
  <c r="V111" i="10"/>
  <c r="V112" i="10"/>
  <c r="V113" i="10"/>
  <c r="V114" i="10"/>
  <c r="V115" i="10"/>
  <c r="V116" i="10"/>
  <c r="V117" i="10"/>
  <c r="V118" i="10"/>
  <c r="V119" i="10"/>
  <c r="V120" i="10"/>
  <c r="V121" i="10"/>
  <c r="V122" i="10"/>
  <c r="V123" i="10"/>
  <c r="V124" i="10"/>
  <c r="V125" i="10"/>
  <c r="V126" i="10"/>
  <c r="V127" i="10"/>
  <c r="V128" i="10"/>
  <c r="V129" i="10"/>
  <c r="V130" i="10"/>
  <c r="V131" i="10"/>
  <c r="V132" i="10"/>
  <c r="V133" i="10"/>
  <c r="V134" i="10"/>
  <c r="V135" i="10"/>
  <c r="V136" i="10"/>
  <c r="V137" i="10"/>
  <c r="V138" i="10"/>
  <c r="V139" i="10"/>
  <c r="V140" i="10"/>
  <c r="V141" i="10"/>
  <c r="V142" i="10"/>
  <c r="V143" i="10"/>
  <c r="V144" i="10"/>
  <c r="V145" i="10"/>
  <c r="V146" i="10"/>
  <c r="V147" i="10"/>
  <c r="V148" i="10"/>
  <c r="V149" i="10"/>
  <c r="V150" i="10"/>
  <c r="V151" i="10"/>
  <c r="V152" i="10"/>
  <c r="V153" i="10"/>
  <c r="V154" i="10"/>
  <c r="V155" i="10"/>
  <c r="V156" i="10"/>
  <c r="V157" i="10"/>
  <c r="V158" i="10"/>
  <c r="V159" i="10"/>
  <c r="V160" i="10"/>
  <c r="V161" i="10"/>
  <c r="V162" i="10"/>
  <c r="V163" i="10"/>
  <c r="V164" i="10"/>
  <c r="V165" i="10"/>
  <c r="V166" i="10"/>
  <c r="V9" i="10"/>
  <c r="AD10" i="10"/>
  <c r="AD11" i="10"/>
  <c r="AD12" i="10"/>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61" i="10"/>
  <c r="AD62" i="10"/>
  <c r="AD63" i="10"/>
  <c r="AD64" i="10"/>
  <c r="AD65" i="10"/>
  <c r="AD66" i="10"/>
  <c r="AD67" i="10"/>
  <c r="AD68" i="10"/>
  <c r="AD69" i="10"/>
  <c r="AD70" i="10"/>
  <c r="AD71" i="10"/>
  <c r="AD72" i="10"/>
  <c r="AD73" i="10"/>
  <c r="AD74" i="10"/>
  <c r="AD75" i="10"/>
  <c r="AD76" i="10"/>
  <c r="AD77" i="10"/>
  <c r="AD78" i="10"/>
  <c r="AD79" i="10"/>
  <c r="AD80" i="10"/>
  <c r="AD81" i="10"/>
  <c r="AD82" i="10"/>
  <c r="AD83" i="10"/>
  <c r="AD84" i="10"/>
  <c r="AD85" i="10"/>
  <c r="AD86" i="10"/>
  <c r="AD87" i="10"/>
  <c r="AD88" i="10"/>
  <c r="AD89" i="10"/>
  <c r="AD90" i="10"/>
  <c r="AD91" i="10"/>
  <c r="AD92" i="10"/>
  <c r="AD93" i="10"/>
  <c r="AD94" i="10"/>
  <c r="AD95" i="10"/>
  <c r="AD96" i="10"/>
  <c r="AD97" i="10"/>
  <c r="AD98" i="10"/>
  <c r="AD99" i="10"/>
  <c r="AD100" i="10"/>
  <c r="AD101" i="10"/>
  <c r="AD102" i="10"/>
  <c r="AD103" i="10"/>
  <c r="AD104" i="10"/>
  <c r="AD105" i="10"/>
  <c r="AD106" i="10"/>
  <c r="AD107" i="10"/>
  <c r="AD108" i="10"/>
  <c r="AD109" i="10"/>
  <c r="AD110" i="10"/>
  <c r="AD111" i="10"/>
  <c r="AD112" i="10"/>
  <c r="AD113" i="10"/>
  <c r="AD114" i="10"/>
  <c r="AD115" i="10"/>
  <c r="AD116" i="10"/>
  <c r="AD117" i="10"/>
  <c r="AD118" i="10"/>
  <c r="AD119" i="10"/>
  <c r="AD120" i="10"/>
  <c r="AD121" i="10"/>
  <c r="AD122" i="10"/>
  <c r="AD123" i="10"/>
  <c r="AD124" i="10"/>
  <c r="AD125" i="10"/>
  <c r="AD126" i="10"/>
  <c r="AD127" i="10"/>
  <c r="AD128" i="10"/>
  <c r="AD129" i="10"/>
  <c r="AD130" i="10"/>
  <c r="AD131" i="10"/>
  <c r="AD132" i="10"/>
  <c r="AD133" i="10"/>
  <c r="AD134" i="10"/>
  <c r="AD135" i="10"/>
  <c r="AD136" i="10"/>
  <c r="AD137" i="10"/>
  <c r="AD138" i="10"/>
  <c r="AD139" i="10"/>
  <c r="AD140" i="10"/>
  <c r="AD141" i="10"/>
  <c r="AD142" i="10"/>
  <c r="AD143" i="10"/>
  <c r="AD144" i="10"/>
  <c r="AD145" i="10"/>
  <c r="AD146" i="10"/>
  <c r="AD147" i="10"/>
  <c r="AD148" i="10"/>
  <c r="AD149" i="10"/>
  <c r="AD150" i="10"/>
  <c r="AD151" i="10"/>
  <c r="AD152" i="10"/>
  <c r="AD153" i="10"/>
  <c r="AD154" i="10"/>
  <c r="AD155" i="10"/>
  <c r="AD156" i="10"/>
  <c r="AD157" i="10"/>
  <c r="AD158" i="10"/>
  <c r="AD159" i="10"/>
  <c r="AD160" i="10"/>
  <c r="AD161" i="10"/>
  <c r="AD162" i="10"/>
  <c r="AD163" i="10"/>
  <c r="AD164" i="10"/>
  <c r="AD165" i="10"/>
  <c r="AD166" i="10"/>
  <c r="AD9" i="10"/>
  <c r="L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9" i="10"/>
  <c r="X10" i="10"/>
  <c r="X11" i="10"/>
  <c r="X12" i="10"/>
  <c r="X13" i="10"/>
  <c r="X14" i="10"/>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X58" i="10"/>
  <c r="X59" i="10"/>
  <c r="X60" i="10"/>
  <c r="X61" i="10"/>
  <c r="X62" i="10"/>
  <c r="X63" i="10"/>
  <c r="X64" i="10"/>
  <c r="X65" i="10"/>
  <c r="X66" i="10"/>
  <c r="X67"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98" i="10"/>
  <c r="X99" i="10"/>
  <c r="X100" i="10"/>
  <c r="X101" i="10"/>
  <c r="X102" i="10"/>
  <c r="X103" i="10"/>
  <c r="X104" i="10"/>
  <c r="X105" i="10"/>
  <c r="X106" i="10"/>
  <c r="X107" i="10"/>
  <c r="X108" i="10"/>
  <c r="X109" i="10"/>
  <c r="X110" i="10"/>
  <c r="X111" i="10"/>
  <c r="X112" i="10"/>
  <c r="X113" i="10"/>
  <c r="X114" i="10"/>
  <c r="X115" i="10"/>
  <c r="X116" i="10"/>
  <c r="X117" i="10"/>
  <c r="X118" i="10"/>
  <c r="X119" i="10"/>
  <c r="X120" i="10"/>
  <c r="X121" i="10"/>
  <c r="X122" i="10"/>
  <c r="X123" i="10"/>
  <c r="X124" i="10"/>
  <c r="X125" i="10"/>
  <c r="X126" i="10"/>
  <c r="X127" i="10"/>
  <c r="X128" i="10"/>
  <c r="X129" i="10"/>
  <c r="X130" i="10"/>
  <c r="X131" i="10"/>
  <c r="X132" i="10"/>
  <c r="X133" i="10"/>
  <c r="X134" i="10"/>
  <c r="X135" i="10"/>
  <c r="X136" i="10"/>
  <c r="X137" i="10"/>
  <c r="X138" i="10"/>
  <c r="X139" i="10"/>
  <c r="X140" i="10"/>
  <c r="X141" i="10"/>
  <c r="X142" i="10"/>
  <c r="X143" i="10"/>
  <c r="X144" i="10"/>
  <c r="X145" i="10"/>
  <c r="X146" i="10"/>
  <c r="X147" i="10"/>
  <c r="X148" i="10"/>
  <c r="X149" i="10"/>
  <c r="X150" i="10"/>
  <c r="X151" i="10"/>
  <c r="X152" i="10"/>
  <c r="X153" i="10"/>
  <c r="X154" i="10"/>
  <c r="X155" i="10"/>
  <c r="X156" i="10"/>
  <c r="X157" i="10"/>
  <c r="X158" i="10"/>
  <c r="X159" i="10"/>
  <c r="X160" i="10"/>
  <c r="X161" i="10"/>
  <c r="X162" i="10"/>
  <c r="X163" i="10"/>
  <c r="X164" i="10"/>
  <c r="X165" i="10"/>
  <c r="X166" i="10"/>
  <c r="X9"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94" i="10"/>
  <c r="T95" i="10"/>
  <c r="T96" i="10"/>
  <c r="T97" i="10"/>
  <c r="T98" i="10"/>
  <c r="T99" i="10"/>
  <c r="T100" i="10"/>
  <c r="T101" i="10"/>
  <c r="T102" i="10"/>
  <c r="T103" i="10"/>
  <c r="T104" i="10"/>
  <c r="T105" i="10"/>
  <c r="T106" i="10"/>
  <c r="T107" i="10"/>
  <c r="T108" i="10"/>
  <c r="T109" i="10"/>
  <c r="T110" i="10"/>
  <c r="T111" i="10"/>
  <c r="T112" i="10"/>
  <c r="T113" i="10"/>
  <c r="T114" i="10"/>
  <c r="T115" i="10"/>
  <c r="T116" i="10"/>
  <c r="T117" i="10"/>
  <c r="T118" i="10"/>
  <c r="T119" i="10"/>
  <c r="T120" i="10"/>
  <c r="T121" i="10"/>
  <c r="T122" i="10"/>
  <c r="T123" i="10"/>
  <c r="T124" i="10"/>
  <c r="T125" i="10"/>
  <c r="T126" i="10"/>
  <c r="T127" i="10"/>
  <c r="T128" i="10"/>
  <c r="T129" i="10"/>
  <c r="T130" i="10"/>
  <c r="T131" i="10"/>
  <c r="T132" i="10"/>
  <c r="T133" i="10"/>
  <c r="T134" i="10"/>
  <c r="T135" i="10"/>
  <c r="T136" i="10"/>
  <c r="T137" i="10"/>
  <c r="T138" i="10"/>
  <c r="T139" i="10"/>
  <c r="T140" i="10"/>
  <c r="T141" i="10"/>
  <c r="T142" i="10"/>
  <c r="T143" i="10"/>
  <c r="T144" i="10"/>
  <c r="T145" i="10"/>
  <c r="T146" i="10"/>
  <c r="T147" i="10"/>
  <c r="T148" i="10"/>
  <c r="T149" i="10"/>
  <c r="T150" i="10"/>
  <c r="T151" i="10"/>
  <c r="T152" i="10"/>
  <c r="T153" i="10"/>
  <c r="T154" i="10"/>
  <c r="T155" i="10"/>
  <c r="T156" i="10"/>
  <c r="T157" i="10"/>
  <c r="T158" i="10"/>
  <c r="T159" i="10"/>
  <c r="T160" i="10"/>
  <c r="T161" i="10"/>
  <c r="T162" i="10"/>
  <c r="T163" i="10"/>
  <c r="T164" i="10"/>
  <c r="T165" i="10"/>
  <c r="T166" i="10"/>
  <c r="R10"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R63" i="10"/>
  <c r="R64" i="10"/>
  <c r="R65" i="10"/>
  <c r="R66" i="10"/>
  <c r="R67" i="10"/>
  <c r="R68" i="10"/>
  <c r="R69" i="10"/>
  <c r="R70" i="10"/>
  <c r="R71" i="10"/>
  <c r="R72" i="10"/>
  <c r="R73" i="10"/>
  <c r="R74" i="10"/>
  <c r="R75" i="10"/>
  <c r="R76" i="10"/>
  <c r="R77" i="10"/>
  <c r="R78" i="10"/>
  <c r="R79" i="10"/>
  <c r="R80" i="10"/>
  <c r="R81" i="10"/>
  <c r="R82" i="10"/>
  <c r="R83" i="10"/>
  <c r="R84" i="10"/>
  <c r="R85" i="10"/>
  <c r="R86" i="10"/>
  <c r="R87" i="10"/>
  <c r="R88" i="10"/>
  <c r="R89" i="10"/>
  <c r="R90" i="10"/>
  <c r="R91" i="10"/>
  <c r="R92" i="10"/>
  <c r="R93" i="10"/>
  <c r="R94" i="10"/>
  <c r="R95" i="10"/>
  <c r="R96" i="10"/>
  <c r="R97" i="10"/>
  <c r="R98" i="10"/>
  <c r="R99" i="10"/>
  <c r="R100" i="10"/>
  <c r="R101" i="10"/>
  <c r="R102" i="10"/>
  <c r="R103" i="10"/>
  <c r="R104" i="10"/>
  <c r="R105" i="10"/>
  <c r="R106" i="10"/>
  <c r="R107" i="10"/>
  <c r="R108" i="10"/>
  <c r="R109" i="10"/>
  <c r="R110" i="10"/>
  <c r="R111" i="10"/>
  <c r="R112" i="10"/>
  <c r="R113" i="10"/>
  <c r="R114" i="10"/>
  <c r="R115" i="10"/>
  <c r="R116" i="10"/>
  <c r="R117" i="10"/>
  <c r="R118" i="10"/>
  <c r="R119" i="10"/>
  <c r="R120" i="10"/>
  <c r="R121" i="10"/>
  <c r="R122" i="10"/>
  <c r="R123" i="10"/>
  <c r="R124" i="10"/>
  <c r="R125" i="10"/>
  <c r="R126" i="10"/>
  <c r="R127" i="10"/>
  <c r="R128" i="10"/>
  <c r="R129" i="10"/>
  <c r="R130" i="10"/>
  <c r="R131" i="10"/>
  <c r="R132" i="10"/>
  <c r="R133" i="10"/>
  <c r="R134" i="10"/>
  <c r="R135" i="10"/>
  <c r="R136" i="10"/>
  <c r="R137" i="10"/>
  <c r="R138" i="10"/>
  <c r="R139" i="10"/>
  <c r="R140" i="10"/>
  <c r="R141" i="10"/>
  <c r="R142" i="10"/>
  <c r="R143" i="10"/>
  <c r="R144" i="10"/>
  <c r="R145" i="10"/>
  <c r="R146" i="10"/>
  <c r="R147" i="10"/>
  <c r="R148" i="10"/>
  <c r="R149" i="10"/>
  <c r="R150" i="10"/>
  <c r="R151" i="10"/>
  <c r="R152" i="10"/>
  <c r="R153" i="10"/>
  <c r="R154" i="10"/>
  <c r="R155" i="10"/>
  <c r="R156" i="10"/>
  <c r="R157" i="10"/>
  <c r="R158" i="10"/>
  <c r="R159" i="10"/>
  <c r="R160" i="10"/>
  <c r="R161" i="10"/>
  <c r="R162" i="10"/>
  <c r="R163" i="10"/>
  <c r="R164" i="10"/>
  <c r="R165" i="10"/>
  <c r="R166" i="10"/>
  <c r="R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L138" i="10"/>
  <c r="L139" i="10"/>
  <c r="L140" i="10"/>
  <c r="L141" i="10"/>
  <c r="L142" i="10"/>
  <c r="L143" i="10"/>
  <c r="L144" i="10"/>
  <c r="L145" i="10"/>
  <c r="L146" i="10"/>
  <c r="L147" i="10"/>
  <c r="L148" i="10"/>
  <c r="L149" i="10"/>
  <c r="L150" i="10"/>
  <c r="L151" i="10"/>
  <c r="L152" i="10"/>
  <c r="L153" i="10"/>
  <c r="L154" i="10"/>
  <c r="L155" i="10"/>
  <c r="L156" i="10"/>
  <c r="L157" i="10"/>
  <c r="L158" i="10"/>
  <c r="L159" i="10"/>
  <c r="L160" i="10"/>
  <c r="L161" i="10"/>
  <c r="L162" i="10"/>
  <c r="L163" i="10"/>
  <c r="L164" i="10"/>
  <c r="L165" i="10"/>
  <c r="L166"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D14"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C15" i="2"/>
  <c r="C14" i="2"/>
  <c r="C13" i="2"/>
  <c r="C12" i="2"/>
  <c r="C11" i="2"/>
</calcChain>
</file>

<file path=xl/comments1.xml><?xml version="1.0" encoding="utf-8"?>
<comments xmlns="http://schemas.openxmlformats.org/spreadsheetml/2006/main">
  <authors>
    <author>David P. Doane</author>
  </authors>
  <commentList>
    <comment ref="C8" authorId="0">
      <text>
        <r>
          <rPr>
            <b/>
            <sz val="8"/>
            <color indexed="81"/>
            <rFont val="Tahoma"/>
            <family val="2"/>
          </rPr>
          <t>Which college or university do you attend?</t>
        </r>
      </text>
    </comment>
    <comment ref="D8" authorId="0">
      <text>
        <r>
          <rPr>
            <b/>
            <sz val="8"/>
            <color indexed="81"/>
            <rFont val="Tahoma"/>
            <family val="2"/>
          </rPr>
          <t>Where are you living this semester?</t>
        </r>
      </text>
    </comment>
    <comment ref="E8" authorId="0">
      <text>
        <r>
          <rPr>
            <b/>
            <sz val="8"/>
            <color indexed="81"/>
            <rFont val="Tahoma"/>
            <family val="2"/>
          </rPr>
          <t>Which cell phone service do you use most?</t>
        </r>
      </text>
    </comment>
    <comment ref="F8" authorId="0">
      <text>
        <r>
          <rPr>
            <b/>
            <sz val="8"/>
            <color indexed="81"/>
            <rFont val="Tahoma"/>
            <family val="2"/>
          </rPr>
          <t>How many cell phone minutes did you use last month? Look it up if possible, otherwise enter an estimate.</t>
        </r>
      </text>
    </comment>
    <comment ref="H8" authorId="0">
      <text>
        <r>
          <rPr>
            <b/>
            <sz val="8"/>
            <color indexed="81"/>
            <rFont val="Tahoma"/>
            <family val="2"/>
          </rPr>
          <t>Which credit card do you use most often?</t>
        </r>
      </text>
    </comment>
    <comment ref="I8" authorId="0">
      <text>
        <r>
          <rPr>
            <b/>
            <sz val="8"/>
            <color indexed="81"/>
            <rFont val="Tahoma"/>
            <family val="2"/>
          </rPr>
          <t>What was your last month’s credit card balance? Look it up if possible, otherwise enter  an estimate.</t>
        </r>
      </text>
    </comment>
    <comment ref="K8" authorId="0">
      <text>
        <r>
          <rPr>
            <b/>
            <sz val="8"/>
            <color indexed="81"/>
            <rFont val="Tahoma"/>
            <family val="2"/>
          </rPr>
          <t>What is your approximate GPA?</t>
        </r>
      </text>
    </comment>
    <comment ref="M8" authorId="0">
      <text>
        <r>
          <rPr>
            <b/>
            <sz val="8"/>
            <color indexed="81"/>
            <rFont val="Tahoma"/>
            <family val="2"/>
          </rPr>
          <t>About how many hours per week are you working at a paid job this semester?</t>
        </r>
      </text>
    </comment>
    <comment ref="O8" authorId="0">
      <text>
        <r>
          <rPr>
            <b/>
            <sz val="8"/>
            <color indexed="81"/>
            <rFont val="Tahoma"/>
            <family val="2"/>
          </rPr>
          <t>What do you think is the ideal number of children for a married couple?</t>
        </r>
      </text>
    </comment>
    <comment ref="P8" authorId="0">
      <text>
        <r>
          <rPr>
            <b/>
            <sz val="8"/>
            <color indexed="81"/>
            <rFont val="Tahoma"/>
            <family val="2"/>
          </rPr>
          <t>Counting yourself, how many children did your birth mother have?</t>
        </r>
      </text>
    </comment>
    <comment ref="Q8" authorId="0">
      <text>
        <r>
          <rPr>
            <b/>
            <sz val="8"/>
            <color indexed="81"/>
            <rFont val="Tahoma"/>
            <family val="2"/>
          </rPr>
          <t>What is the age of the car you usually drive, in years?</t>
        </r>
      </text>
    </comment>
    <comment ref="S8" authorId="0">
      <text>
        <r>
          <rPr>
            <b/>
            <sz val="8"/>
            <color indexed="81"/>
            <rFont val="Tahoma"/>
            <family val="2"/>
          </rPr>
          <t>How would you assess the present state of the job market for your intended major?  (1-7 scale slider)</t>
        </r>
      </text>
    </comment>
    <comment ref="U8" authorId="0">
      <text>
        <r>
          <rPr>
            <b/>
            <sz val="8"/>
            <color indexed="81"/>
            <rFont val="Tahoma"/>
            <family val="2"/>
          </rPr>
          <t>Which political orientation most nearly fits you?  (1-7 scale slider)</t>
        </r>
      </text>
    </comment>
    <comment ref="W8" authorId="0">
      <text>
        <r>
          <rPr>
            <b/>
            <sz val="8"/>
            <color indexed="81"/>
            <rFont val="Tahoma"/>
            <family val="2"/>
          </rPr>
          <t>About how many times in the past year did you attend religious services?</t>
        </r>
      </text>
    </comment>
    <comment ref="Y8" authorId="0">
      <text>
        <r>
          <rPr>
            <b/>
            <sz val="8"/>
            <color indexed="81"/>
            <rFont val="Tahoma"/>
            <family val="2"/>
          </rPr>
          <t xml:space="preserve">What is your degree of proficiency in </t>
        </r>
        <r>
          <rPr>
            <b/>
            <i/>
            <sz val="8"/>
            <color indexed="81"/>
            <rFont val="Tahoma"/>
            <family val="2"/>
          </rPr>
          <t>speaking</t>
        </r>
        <r>
          <rPr>
            <b/>
            <sz val="8"/>
            <color indexed="81"/>
            <rFont val="Tahoma"/>
            <family val="2"/>
          </rPr>
          <t xml:space="preserve"> a language other than English?</t>
        </r>
      </text>
    </comment>
    <comment ref="Z8" authorId="0">
      <text>
        <r>
          <rPr>
            <b/>
            <sz val="8"/>
            <color indexed="81"/>
            <rFont val="Tahoma"/>
            <family val="2"/>
          </rPr>
          <t>How often do you read a daily newspaper?</t>
        </r>
      </text>
    </comment>
    <comment ref="AA8" authorId="0">
      <text>
        <r>
          <rPr>
            <b/>
            <sz val="8"/>
            <color indexed="81"/>
            <rFont val="Tahoma"/>
            <family val="2"/>
          </rPr>
          <t>Where did you purchase your statistics textbook?</t>
        </r>
      </text>
    </comment>
    <comment ref="AB8" authorId="0">
      <text>
        <r>
          <rPr>
            <b/>
            <sz val="8"/>
            <color indexed="81"/>
            <rFont val="Tahoma"/>
            <family val="2"/>
          </rPr>
          <t>Have you used an electronic textbook as your primary source in any college class?</t>
        </r>
      </text>
    </comment>
    <comment ref="AC8" authorId="0">
      <text>
        <r>
          <rPr>
            <b/>
            <sz val="8"/>
            <color indexed="81"/>
            <rFont val="Tahoma"/>
            <family val="2"/>
          </rPr>
          <t>I would prefer an electronic version of the textbook for $75 than a paper version for $125.  (1-7 scale slider)</t>
        </r>
      </text>
    </comment>
    <comment ref="AE8" authorId="0">
      <text>
        <r>
          <rPr>
            <b/>
            <sz val="8"/>
            <color indexed="81"/>
            <rFont val="Tahoma"/>
            <family val="2"/>
          </rPr>
          <t>Do you have access to a laptop PC you can bring to class?</t>
        </r>
      </text>
    </comment>
    <comment ref="AF8" authorId="0">
      <text>
        <r>
          <rPr>
            <b/>
            <sz val="8"/>
            <color indexed="81"/>
            <rFont val="Tahoma"/>
            <family val="2"/>
          </rPr>
          <t>The computer operating system I would prefer to use would be:</t>
        </r>
      </text>
    </comment>
    <comment ref="AG8" authorId="0">
      <text>
        <r>
          <rPr>
            <b/>
            <sz val="8"/>
            <color indexed="81"/>
            <rFont val="Tahoma"/>
            <family val="2"/>
          </rPr>
          <t>Have you ever used Linux?</t>
        </r>
      </text>
    </comment>
    <comment ref="AH8" authorId="0">
      <text>
        <r>
          <rPr>
            <b/>
            <sz val="8"/>
            <color indexed="81"/>
            <rFont val="Tahoma"/>
            <family val="2"/>
          </rPr>
          <t>Do you own an iPod or MP3 player?</t>
        </r>
      </text>
    </comment>
  </commentList>
</comments>
</file>

<file path=xl/comments2.xml><?xml version="1.0" encoding="utf-8"?>
<comments xmlns="http://schemas.openxmlformats.org/spreadsheetml/2006/main">
  <authors>
    <author>David P. Doane</author>
  </authors>
  <commentList>
    <comment ref="C8" authorId="0">
      <text>
        <r>
          <rPr>
            <b/>
            <sz val="8"/>
            <color indexed="81"/>
            <rFont val="Tahoma"/>
            <family val="2"/>
          </rPr>
          <t>Which college or university do you attend?</t>
        </r>
      </text>
    </comment>
    <comment ref="D8" authorId="0">
      <text>
        <r>
          <rPr>
            <b/>
            <sz val="8"/>
            <color indexed="81"/>
            <rFont val="Tahoma"/>
            <family val="2"/>
          </rPr>
          <t>Where are you living this semester?</t>
        </r>
      </text>
    </comment>
    <comment ref="E8" authorId="0">
      <text>
        <r>
          <rPr>
            <b/>
            <sz val="8"/>
            <color indexed="81"/>
            <rFont val="Tahoma"/>
            <family val="2"/>
          </rPr>
          <t>Which cell phone service do you use most?</t>
        </r>
      </text>
    </comment>
    <comment ref="F8" authorId="0">
      <text>
        <r>
          <rPr>
            <b/>
            <sz val="8"/>
            <color indexed="81"/>
            <rFont val="Tahoma"/>
            <family val="2"/>
          </rPr>
          <t>How many cell phone minutes did you use last month? Look it up if possible, otherwise enter an estimate.</t>
        </r>
      </text>
    </comment>
    <comment ref="H8" authorId="0">
      <text>
        <r>
          <rPr>
            <b/>
            <sz val="8"/>
            <color indexed="81"/>
            <rFont val="Tahoma"/>
            <family val="2"/>
          </rPr>
          <t>Which credit card do you use most often?</t>
        </r>
      </text>
    </comment>
    <comment ref="I8" authorId="0">
      <text>
        <r>
          <rPr>
            <b/>
            <sz val="8"/>
            <color indexed="81"/>
            <rFont val="Tahoma"/>
            <family val="2"/>
          </rPr>
          <t>What was your last month’s credit card balance? Look it up if possible, otherwise enter  an estimate.</t>
        </r>
      </text>
    </comment>
    <comment ref="K8" authorId="0">
      <text>
        <r>
          <rPr>
            <b/>
            <sz val="8"/>
            <color indexed="81"/>
            <rFont val="Tahoma"/>
            <family val="2"/>
          </rPr>
          <t>What is your approximate GPA?</t>
        </r>
      </text>
    </comment>
    <comment ref="M8" authorId="0">
      <text>
        <r>
          <rPr>
            <b/>
            <sz val="8"/>
            <color indexed="81"/>
            <rFont val="Tahoma"/>
            <family val="2"/>
          </rPr>
          <t>About how many hours per week are you working at a paid job this semester?</t>
        </r>
      </text>
    </comment>
    <comment ref="O8" authorId="0">
      <text>
        <r>
          <rPr>
            <b/>
            <sz val="8"/>
            <color indexed="81"/>
            <rFont val="Tahoma"/>
            <family val="2"/>
          </rPr>
          <t>What do you think is the ideal number of children for a married couple?</t>
        </r>
      </text>
    </comment>
    <comment ref="P8" authorId="0">
      <text>
        <r>
          <rPr>
            <b/>
            <sz val="8"/>
            <color indexed="81"/>
            <rFont val="Tahoma"/>
            <family val="2"/>
          </rPr>
          <t>Counting yourself, how many children did your birth mother have?</t>
        </r>
      </text>
    </comment>
    <comment ref="Q8" authorId="0">
      <text>
        <r>
          <rPr>
            <b/>
            <sz val="8"/>
            <color indexed="81"/>
            <rFont val="Tahoma"/>
            <family val="2"/>
          </rPr>
          <t>What is the age of the car you usually drive, in years?</t>
        </r>
      </text>
    </comment>
    <comment ref="S8" authorId="0">
      <text>
        <r>
          <rPr>
            <b/>
            <sz val="8"/>
            <color indexed="81"/>
            <rFont val="Tahoma"/>
            <family val="2"/>
          </rPr>
          <t>How would you assess the present state of the job market for your intended major?  (1-7 scale slider)</t>
        </r>
      </text>
    </comment>
    <comment ref="U8" authorId="0">
      <text>
        <r>
          <rPr>
            <b/>
            <sz val="8"/>
            <color indexed="81"/>
            <rFont val="Tahoma"/>
            <family val="2"/>
          </rPr>
          <t>Which political orientation most nearly fits you?  (1-7 scale slider)</t>
        </r>
      </text>
    </comment>
    <comment ref="W8" authorId="0">
      <text>
        <r>
          <rPr>
            <b/>
            <sz val="8"/>
            <color indexed="81"/>
            <rFont val="Tahoma"/>
            <family val="2"/>
          </rPr>
          <t>About how many times in the past year did you attend religious services?</t>
        </r>
      </text>
    </comment>
    <comment ref="Y8" authorId="0">
      <text>
        <r>
          <rPr>
            <b/>
            <sz val="8"/>
            <color indexed="81"/>
            <rFont val="Tahoma"/>
            <family val="2"/>
          </rPr>
          <t xml:space="preserve">What is your degree of proficiency in </t>
        </r>
        <r>
          <rPr>
            <b/>
            <i/>
            <sz val="8"/>
            <color indexed="81"/>
            <rFont val="Tahoma"/>
            <family val="2"/>
          </rPr>
          <t>speaking</t>
        </r>
        <r>
          <rPr>
            <b/>
            <sz val="8"/>
            <color indexed="81"/>
            <rFont val="Tahoma"/>
            <family val="2"/>
          </rPr>
          <t xml:space="preserve"> a language other than English?</t>
        </r>
      </text>
    </comment>
    <comment ref="Z8" authorId="0">
      <text>
        <r>
          <rPr>
            <b/>
            <sz val="8"/>
            <color indexed="81"/>
            <rFont val="Tahoma"/>
            <family val="2"/>
          </rPr>
          <t>How often do you read a daily newspaper?</t>
        </r>
      </text>
    </comment>
    <comment ref="AA8" authorId="0">
      <text>
        <r>
          <rPr>
            <b/>
            <sz val="8"/>
            <color indexed="81"/>
            <rFont val="Tahoma"/>
            <family val="2"/>
          </rPr>
          <t>Where did you purchase your statistics textbook?</t>
        </r>
      </text>
    </comment>
    <comment ref="AB8" authorId="0">
      <text>
        <r>
          <rPr>
            <b/>
            <sz val="8"/>
            <color indexed="81"/>
            <rFont val="Tahoma"/>
            <family val="2"/>
          </rPr>
          <t>Have you used an electronic textbook as your primary source in any college class?</t>
        </r>
      </text>
    </comment>
    <comment ref="AC8" authorId="0">
      <text>
        <r>
          <rPr>
            <b/>
            <sz val="8"/>
            <color indexed="81"/>
            <rFont val="Tahoma"/>
            <family val="2"/>
          </rPr>
          <t>I would prefer an electronic version of the textbook for $75 than a paper version for $125.  (1-7 scale slider)</t>
        </r>
      </text>
    </comment>
    <comment ref="AE8" authorId="0">
      <text>
        <r>
          <rPr>
            <b/>
            <sz val="8"/>
            <color indexed="81"/>
            <rFont val="Tahoma"/>
            <family val="2"/>
          </rPr>
          <t>Do you have access to a laptop PC you can bring to class?</t>
        </r>
      </text>
    </comment>
    <comment ref="AF8" authorId="0">
      <text>
        <r>
          <rPr>
            <b/>
            <sz val="8"/>
            <color indexed="81"/>
            <rFont val="Tahoma"/>
            <family val="2"/>
          </rPr>
          <t>The computer operating system I would prefer to use would be:</t>
        </r>
      </text>
    </comment>
    <comment ref="AG8" authorId="0">
      <text>
        <r>
          <rPr>
            <b/>
            <sz val="8"/>
            <color indexed="81"/>
            <rFont val="Tahoma"/>
            <family val="2"/>
          </rPr>
          <t>Have you ever used Linux?</t>
        </r>
      </text>
    </comment>
    <comment ref="AH8" authorId="0">
      <text>
        <r>
          <rPr>
            <b/>
            <sz val="8"/>
            <color indexed="81"/>
            <rFont val="Tahoma"/>
            <family val="2"/>
          </rPr>
          <t>Do you own an iPod or MP3 player?</t>
        </r>
      </text>
    </comment>
  </commentList>
</comments>
</file>

<file path=xl/sharedStrings.xml><?xml version="1.0" encoding="utf-8"?>
<sst xmlns="http://schemas.openxmlformats.org/spreadsheetml/2006/main" count="5735" uniqueCount="385">
  <si>
    <t>Where are you living this semester?</t>
  </si>
  <si>
    <t>Which cell phone service do you use most?</t>
  </si>
  <si>
    <t>Which credit card do you use most often?</t>
  </si>
  <si>
    <t>How often do you read a daily newspaper?</t>
  </si>
  <si>
    <t>Where did you purchase your statistics textbook?</t>
  </si>
  <si>
    <t>Do you have access to a laptop PC you can bring to class?</t>
  </si>
  <si>
    <t>The computer operating system I would prefer to use would be:</t>
  </si>
  <si>
    <t>Do you own an iPod or MP3 player?</t>
  </si>
  <si>
    <t>Question</t>
  </si>
  <si>
    <t>Option</t>
  </si>
  <si>
    <t>Value</t>
  </si>
  <si>
    <t>College dorm</t>
  </si>
  <si>
    <t>Shared apartment or house</t>
  </si>
  <si>
    <t>Solo apartment or house</t>
  </si>
  <si>
    <t>Parents' home</t>
  </si>
  <si>
    <t>Other</t>
  </si>
  <si>
    <t>Cingular</t>
  </si>
  <si>
    <t>Alltel</t>
  </si>
  <si>
    <t>Sprint</t>
  </si>
  <si>
    <t>Nextel</t>
  </si>
  <si>
    <t>T-Mobile</t>
  </si>
  <si>
    <t>Virgin</t>
  </si>
  <si>
    <t>Verizon</t>
  </si>
  <si>
    <t>I don't use a cell phone</t>
  </si>
  <si>
    <t>Visa</t>
  </si>
  <si>
    <t>Mastercard</t>
  </si>
  <si>
    <t>Amex</t>
  </si>
  <si>
    <t>Discover</t>
  </si>
  <si>
    <t>I don't use credit cards</t>
  </si>
  <si>
    <t>None</t>
  </si>
  <si>
    <t>Slight</t>
  </si>
  <si>
    <t>Moderate</t>
  </si>
  <si>
    <t>Fluent</t>
  </si>
  <si>
    <t>Never</t>
  </si>
  <si>
    <t>Occasionally</t>
  </si>
  <si>
    <t>Regularly</t>
  </si>
  <si>
    <t>Campus bookstore</t>
  </si>
  <si>
    <t>Other retail bookstore</t>
  </si>
  <si>
    <t>On-line (e.g., Amazon)</t>
  </si>
  <si>
    <t>Another student</t>
  </si>
  <si>
    <t>No book purchased</t>
  </si>
  <si>
    <t>Rarely</t>
  </si>
  <si>
    <t>Often</t>
  </si>
  <si>
    <t>Always</t>
  </si>
  <si>
    <t>Windows (XP, Vista, etc.)</t>
  </si>
  <si>
    <t>Mac (OS-X, etc.)</t>
  </si>
  <si>
    <t>iPod only</t>
  </si>
  <si>
    <t>MP3 only</t>
  </si>
  <si>
    <t>Both iPod and MP3</t>
  </si>
  <si>
    <t>Neither iPod nor MP3</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</si>
  <si>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</si>
  <si>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</si>
  <si>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</si>
  <si>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</si>
  <si>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</si>
  <si>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</si>
  <si>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</si>
  <si>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</si>
  <si>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</si>
  <si>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</si>
  <si>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</si>
  <si>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</si>
  <si>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</si>
  <si>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</si>
  <si>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</si>
  <si>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</si>
  <si>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</si>
  <si>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</si>
  <si>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</si>
  <si>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</si>
  <si>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</si>
  <si>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</si>
  <si>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</si>
  <si>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</si>
  <si>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</si>
  <si>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</si>
  <si>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</si>
  <si>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</si>
  <si>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</si>
  <si>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</si>
  <si>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</si>
  <si>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</si>
  <si>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</si>
  <si>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</si>
  <si>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</si>
  <si>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</si>
  <si>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</si>
  <si>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</si>
  <si>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</si>
  <si>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</si>
  <si>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</si>
  <si>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</si>
  <si>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</si>
  <si>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</si>
  <si>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</si>
  <si>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</si>
  <si>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</si>
  <si>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</si>
  <si>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</si>
  <si>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</si>
  <si>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</si>
  <si>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</si>
  <si>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</si>
  <si>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</si>
  <si>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</si>
  <si>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</si>
  <si>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</si>
  <si>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</si>
  <si>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</si>
  <si>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</si>
  <si>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</si>
  <si>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</si>
  <si>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</si>
  <si>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</si>
  <si>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</si>
  <si>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</si>
  <si>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</si>
  <si>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</si>
  <si>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</si>
  <si>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</si>
  <si>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</si>
  <si>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</si>
  <si>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</si>
  <si>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</si>
  <si>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</si>
  <si>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</si>
  <si>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</si>
  <si>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</si>
  <si>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</si>
  <si>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</si>
  <si>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</si>
  <si>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</si>
  <si>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</si>
  <si>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</si>
  <si>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</si>
  <si>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</si>
  <si>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</si>
  <si>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</si>
  <si>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</si>
  <si>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</si>
  <si>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</si>
  <si>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</si>
  <si>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</si>
  <si>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</si>
  <si>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</si>
  <si>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</si>
  <si>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</si>
  <si>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</si>
  <si>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</si>
  <si>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</si>
  <si>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</si>
  <si>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</si>
  <si>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</si>
  <si>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</si>
  <si>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</si>
  <si>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</si>
  <si>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</si>
  <si>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</si>
  <si>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</si>
  <si>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</si>
  <si>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</si>
  <si>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</si>
  <si>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</si>
  <si>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</si>
  <si>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</si>
  <si>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</si>
  <si>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</si>
  <si>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</si>
  <si>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</si>
  <si>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</si>
  <si>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</si>
  <si>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</si>
  <si>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</si>
  <si>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</si>
  <si>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</si>
  <si>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</si>
  <si>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</si>
  <si>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</si>
  <si>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</si>
  <si>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</si>
  <si>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</si>
  <si>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</si>
  <si>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</si>
  <si>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</si>
  <si>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</si>
  <si>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</si>
  <si>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</si>
  <si>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</si>
  <si>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</si>
  <si>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</si>
  <si>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</si>
  <si>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</si>
  <si>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</si>
  <si>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</si>
  <si>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</si>
  <si>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</si>
  <si>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</si>
  <si>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</si>
  <si>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</si>
  <si>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</si>
  <si>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</si>
  <si>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</si>
  <si>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</si>
  <si>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</si>
  <si>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</si>
  <si>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</si>
  <si>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</si>
  <si>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</si>
  <si>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ScaleTest</t>
  </si>
  <si>
    <t>College</t>
  </si>
  <si>
    <t>Living</t>
  </si>
  <si>
    <t>CellMinutes</t>
  </si>
  <si>
    <t>Balance</t>
  </si>
  <si>
    <t>GPA</t>
  </si>
  <si>
    <t>WorkHrs</t>
  </si>
  <si>
    <t>ParentsChild</t>
  </si>
  <si>
    <t>CarAge</t>
  </si>
  <si>
    <t>JobMkt</t>
  </si>
  <si>
    <t>Politics</t>
  </si>
  <si>
    <t>Religious</t>
  </si>
  <si>
    <t>Textbook</t>
  </si>
  <si>
    <t>Newspaper</t>
  </si>
  <si>
    <t>PCAccess</t>
  </si>
  <si>
    <t>OpSystem</t>
  </si>
  <si>
    <t>Linux?</t>
  </si>
  <si>
    <t>iPod?</t>
  </si>
  <si>
    <t>CellPhone</t>
  </si>
  <si>
    <t>Which college or university do you attend?</t>
  </si>
  <si>
    <t>Did you enter an exact number above, or an estimate?</t>
  </si>
  <si>
    <t>What is your approximate GPA?</t>
  </si>
  <si>
    <t>About how many hours per week are you working at a paid job this semester?</t>
  </si>
  <si>
    <t>What do you think is the ideal number of children for a married couple?</t>
  </si>
  <si>
    <t>Counting yourself, how many children did your birth mother have?</t>
  </si>
  <si>
    <t>What is the age of the car you usually drive, in years?</t>
  </si>
  <si>
    <t>About how many times in the past year did you attend religious services?</t>
  </si>
  <si>
    <t>Have you ever used Linux?</t>
  </si>
  <si>
    <t>What is your degree of proficiency in speaking a language other than English?</t>
  </si>
  <si>
    <t>How many cell phone minutes did you use last month? Look it up if possible, otherwise enter an estimate.</t>
  </si>
  <si>
    <t>What was your last month’s credit card balance. Look it up if possible, otherwise enter  an estimate.</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</si>
  <si>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</si>
  <si>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</si>
  <si>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</si>
  <si>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</si>
  <si>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</si>
  <si>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</si>
  <si>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</si>
  <si>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</si>
  <si>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</si>
  <si>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</si>
  <si>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</si>
  <si>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</si>
  <si>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</si>
  <si>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</si>
  <si>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</si>
  <si>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</si>
  <si>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</si>
  <si>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</si>
  <si>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</si>
  <si>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</si>
  <si>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</si>
  <si>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</si>
  <si>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</si>
  <si>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</si>
  <si>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</si>
  <si>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</si>
  <si>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</si>
  <si>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</si>
  <si>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</si>
  <si>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</si>
  <si>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</si>
  <si>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</si>
  <si>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Do you own Game Cube?</t>
  </si>
  <si>
    <t>Do you own another video game system?</t>
  </si>
  <si>
    <t>GameCube?</t>
  </si>
  <si>
    <t>PS2?</t>
  </si>
  <si>
    <t>PS3?</t>
  </si>
  <si>
    <t>Xbox?</t>
  </si>
  <si>
    <t>Games</t>
  </si>
  <si>
    <t>OtherGame?</t>
  </si>
  <si>
    <t>PreferElecronic?</t>
  </si>
  <si>
    <t>UsedElectronic?</t>
  </si>
  <si>
    <t>IdealChild</t>
  </si>
  <si>
    <t>Mean</t>
  </si>
  <si>
    <t>Median</t>
  </si>
  <si>
    <t>Mode</t>
  </si>
  <si>
    <t>Yes</t>
  </si>
  <si>
    <t>No</t>
  </si>
  <si>
    <t>What's Linux?</t>
  </si>
  <si>
    <t>Do you own PS2?</t>
  </si>
  <si>
    <t>Do you own PS3?</t>
  </si>
  <si>
    <t>Do you own Xbox or Xbox 360?</t>
  </si>
  <si>
    <t>Do you own Nintendo Wii?</t>
  </si>
  <si>
    <t>Nintendo Wii?</t>
  </si>
  <si>
    <t>Question Wording</t>
  </si>
  <si>
    <t>Respondent</t>
  </si>
  <si>
    <t>Min</t>
  </si>
  <si>
    <t>Max</t>
  </si>
  <si>
    <t>Scale test question (1-7 scale slider)</t>
  </si>
  <si>
    <t>How would you assess the present state of the job market for your intended major?  (1-7 scale slider)</t>
  </si>
  <si>
    <t>Which political orientation most nearly fits you?  (1-7 scale slider)</t>
  </si>
  <si>
    <t>I would prefer an electronic version of the textbook for $75 than a paper version for $125.  (1-7 scale slider)</t>
  </si>
  <si>
    <t>Oakland</t>
  </si>
  <si>
    <t>Dorm</t>
  </si>
  <si>
    <t>Campus store</t>
  </si>
  <si>
    <t>Windows</t>
  </si>
  <si>
    <t>Colorado</t>
  </si>
  <si>
    <t>Share Apt</t>
  </si>
  <si>
    <t>Other retail</t>
  </si>
  <si>
    <t>Mac</t>
  </si>
  <si>
    <t>Solo Apt</t>
  </si>
  <si>
    <t>On-line</t>
  </si>
  <si>
    <t>Both</t>
  </si>
  <si>
    <t>Parents</t>
  </si>
  <si>
    <t>Other student</t>
  </si>
  <si>
    <t>Neither</t>
  </si>
  <si>
    <t>University</t>
  </si>
  <si>
    <t>Mobile</t>
  </si>
  <si>
    <t>CreditCard</t>
  </si>
  <si>
    <t>Language</t>
  </si>
  <si>
    <t>UsedLinux</t>
  </si>
  <si>
    <t>Music</t>
  </si>
  <si>
    <t>Codes for VLOOKUP:</t>
  </si>
  <si>
    <t>Estimated minutes?</t>
  </si>
  <si>
    <t>Estimated balance?</t>
  </si>
  <si>
    <t>LanguageSkill</t>
  </si>
  <si>
    <t>Wording</t>
  </si>
  <si>
    <t>No book</t>
  </si>
  <si>
    <t>Have you used an electronic textbook as your primary source in any college class?</t>
  </si>
  <si>
    <t>Q15*</t>
  </si>
  <si>
    <t>Q16*</t>
  </si>
  <si>
    <t>Q22*</t>
  </si>
  <si>
    <r>
      <t xml:space="preserve">What is your degree of proficiency in </t>
    </r>
    <r>
      <rPr>
        <i/>
        <sz val="10"/>
        <color indexed="8"/>
        <rFont val="Arial"/>
        <family val="2"/>
      </rPr>
      <t>speaking</t>
    </r>
    <r>
      <rPr>
        <sz val="10"/>
        <color indexed="8"/>
        <rFont val="Arial"/>
        <family val="2"/>
      </rPr>
      <t xml:space="preserve"> a language other than English?</t>
    </r>
  </si>
  <si>
    <t>Student Responses to Web Survey (n = 158)</t>
  </si>
  <si>
    <t>Mapped from raw responses using VLOOKUP</t>
  </si>
  <si>
    <t>a good idea to print it all out.</t>
  </si>
  <si>
    <t>Note: This is a large spreadsheet so maybe it's not</t>
  </si>
  <si>
    <t>Note: Replies have not been mapped</t>
  </si>
  <si>
    <t>Raw Survey Replies: Worksheet (n = 158)</t>
  </si>
  <si>
    <t>Cell Minutes</t>
  </si>
  <si>
    <t>Credit Card Balance</t>
  </si>
  <si>
    <t>Work Hours</t>
  </si>
  <si>
    <t>GPA Category</t>
  </si>
  <si>
    <t>Car Age</t>
  </si>
  <si>
    <t>Religious Services</t>
  </si>
  <si>
    <t>Political Views</t>
  </si>
  <si>
    <t>Coded (4 categories)</t>
  </si>
  <si>
    <t>Q5a</t>
  </si>
  <si>
    <t>Q8a</t>
  </si>
  <si>
    <t>Q10a</t>
  </si>
  <si>
    <t>Q11a</t>
  </si>
  <si>
    <t>Q14a</t>
  </si>
  <si>
    <t>Job Market</t>
  </si>
  <si>
    <t>Q15a</t>
  </si>
  <si>
    <t>Q16a</t>
  </si>
  <si>
    <t>Q17a</t>
  </si>
  <si>
    <t>slider scale</t>
  </si>
  <si>
    <t>from 1 to 7</t>
  </si>
  <si>
    <t>shown below</t>
  </si>
  <si>
    <t>Continuous</t>
  </si>
  <si>
    <t>Q22a</t>
  </si>
  <si>
    <t>Prefer E-Book?</t>
  </si>
  <si>
    <t>PreferE-book?</t>
  </si>
  <si>
    <t>Video Games Owned</t>
  </si>
  <si>
    <t>worksheet) and recoded in some cases</t>
  </si>
  <si>
    <t>Survey Questions</t>
  </si>
  <si>
    <t>Response options for categorical questions</t>
  </si>
  <si>
    <t>Low</t>
  </si>
  <si>
    <t>High</t>
  </si>
  <si>
    <t>New</t>
  </si>
  <si>
    <t>Strong</t>
  </si>
  <si>
    <t>Conservative</t>
  </si>
  <si>
    <t>Very Often</t>
  </si>
  <si>
    <t>Medium</t>
  </si>
  <si>
    <t>Very High</t>
  </si>
  <si>
    <t>VeryHigh</t>
  </si>
  <si>
    <t>Old</t>
  </si>
  <si>
    <t>Maybe No</t>
  </si>
  <si>
    <t>Liberal</t>
  </si>
  <si>
    <t>Very Old</t>
  </si>
  <si>
    <t>Very Strong</t>
  </si>
  <si>
    <t>Very Conservative</t>
  </si>
  <si>
    <t>Very Liberal</t>
  </si>
  <si>
    <t>Weak</t>
  </si>
  <si>
    <t>Maybe Yes</t>
  </si>
  <si>
    <t>to the verbal labels (see Data Set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</si>
</sst>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0"/>
      <name val="Arial"/>
    </font>
    <font>
      <sz val="8"/>
      <name val="Arial"/>
      <family val="2"/>
    </font>
    <font>
      <sz val="10"/>
      <color indexed="8"/>
      <name val="Arial"/>
      <family val="2"/>
    </font>
    <font>
      <b/>
      <i/>
      <sz val="10"/>
      <name val="Arial"/>
      <family val="2"/>
    </font>
    <font>
      <b/>
      <i/>
      <sz val="12"/>
      <color indexed="12"/>
      <name val="Arial"/>
      <family val="2"/>
    </font>
    <font>
      <sz val="10"/>
      <color indexed="8"/>
      <name val="Arial"/>
      <family val="2"/>
    </font>
    <font>
      <i/>
      <sz val="10"/>
      <name val="Arial"/>
      <family val="2"/>
    </font>
    <font>
      <b/>
      <sz val="10"/>
      <name val="Arial"/>
      <family val="2"/>
    </font>
    <font>
      <b/>
      <sz val="8"/>
      <color indexed="81"/>
      <name val="Tahoma"/>
      <family val="2"/>
    </font>
    <font>
      <b/>
      <i/>
      <sz val="8"/>
      <color indexed="81"/>
      <name val="Tahoma"/>
      <family val="2"/>
    </font>
    <font>
      <i/>
      <sz val="10"/>
      <color indexed="8"/>
      <name val="Arial"/>
      <family val="2"/>
    </font>
    <font>
      <b/>
      <i/>
      <sz val="12"/>
      <color theme="4" tint="-0.499984740745262"/>
      <name val="Arial"/>
      <family val="2"/>
    </font>
    <font>
      <b/>
      <i/>
      <sz val="10"/>
      <color theme="6" tint="-0.249977111117893"/>
      <name val="Arial"/>
      <family val="2"/>
    </font>
    <font>
      <b/>
      <i/>
      <sz val="12"/>
      <color theme="4" tint="-0.249977111117893"/>
      <name val="Arial"/>
      <family val="2"/>
    </font>
    <font>
      <b/>
      <i/>
      <sz val="10"/>
      <color theme="4" tint="-0.249977111117893"/>
      <name val="Arial"/>
      <family val="2"/>
    </font>
    <font>
      <sz val="10"/>
      <color theme="4" tint="-0.249977111117893"/>
      <name val="Arial"/>
      <family val="2"/>
    </font>
  </fonts>
  <fills count="22">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7"/>
        <bgColor indexed="8"/>
      </patternFill>
    </fill>
    <fill>
      <patternFill patternType="solid">
        <fgColor indexed="43"/>
        <bgColor indexed="8"/>
      </patternFill>
    </fill>
    <fill>
      <patternFill patternType="solid">
        <fgColor indexed="42"/>
        <bgColor indexed="8"/>
      </patternFill>
    </fill>
    <fill>
      <patternFill patternType="solid">
        <fgColor indexed="22"/>
        <bgColor indexed="8"/>
      </patternFill>
    </fill>
    <fill>
      <patternFill patternType="solid">
        <fgColor indexed="50"/>
        <bgColor indexed="8"/>
      </patternFill>
    </fill>
    <fill>
      <patternFill patternType="solid">
        <fgColor indexed="44"/>
        <bgColor indexed="8"/>
      </patternFill>
    </fill>
    <fill>
      <patternFill patternType="solid">
        <fgColor indexed="45"/>
        <bgColor indexed="8"/>
      </patternFill>
    </fill>
    <fill>
      <patternFill patternType="solid">
        <fgColor indexed="51"/>
        <bgColor indexed="8"/>
      </patternFill>
    </fill>
    <fill>
      <patternFill patternType="solid">
        <fgColor indexed="46"/>
        <bgColor indexed="8"/>
      </patternFill>
    </fill>
    <fill>
      <patternFill patternType="solid">
        <fgColor indexed="11"/>
        <bgColor indexed="8"/>
      </patternFill>
    </fill>
    <fill>
      <patternFill patternType="solid">
        <fgColor indexed="44"/>
        <bgColor indexed="64"/>
      </patternFill>
    </fill>
    <fill>
      <patternFill patternType="solid">
        <fgColor indexed="45"/>
        <bgColor indexed="64"/>
      </patternFill>
    </fill>
    <fill>
      <patternFill patternType="solid">
        <fgColor indexed="11"/>
        <bgColor indexed="64"/>
      </patternFill>
    </fill>
    <fill>
      <patternFill patternType="solid">
        <fgColor indexed="15"/>
        <bgColor indexed="64"/>
      </patternFill>
    </fill>
    <fill>
      <patternFill patternType="solid">
        <fgColor indexed="15"/>
        <bgColor indexed="8"/>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22"/>
      </bottom>
      <diagonal/>
    </border>
  </borders>
  <cellStyleXfs count="3">
    <xf numFmtId="0" fontId="0" fillId="0" borderId="0"/>
    <xf numFmtId="0" fontId="2" fillId="0" borderId="0"/>
    <xf numFmtId="0" fontId="2" fillId="0" borderId="0"/>
  </cellStyleXfs>
  <cellXfs count="150">
    <xf numFmtId="0" fontId="0" fillId="0" borderId="0" xfId="0"/>
    <xf numFmtId="0" fontId="2" fillId="0" borderId="1" xfId="1" applyFont="1" applyFill="1" applyBorder="1" applyAlignment="1">
      <alignment horizontal="right" wrapText="1"/>
    </xf>
    <xf numFmtId="0" fontId="2" fillId="0" borderId="1" xfId="1" applyFont="1" applyFill="1" applyBorder="1" applyAlignment="1">
      <alignment wrapText="1"/>
    </xf>
    <xf numFmtId="0" fontId="0" fillId="0" borderId="0" xfId="0" applyAlignment="1">
      <alignment horizontal="right"/>
    </xf>
    <xf numFmtId="0" fontId="3" fillId="0" borderId="0" xfId="0" applyFont="1" applyAlignment="1">
      <alignment horizontal="right"/>
    </xf>
    <xf numFmtId="164" fontId="0" fillId="0" borderId="0" xfId="0" applyNumberFormat="1"/>
    <xf numFmtId="2" fontId="0" fillId="0" borderId="0" xfId="0" applyNumberFormat="1"/>
    <xf numFmtId="0" fontId="0" fillId="0" borderId="0" xfId="0" applyAlignment="1">
      <alignment horizontal="center"/>
    </xf>
    <xf numFmtId="0" fontId="7" fillId="0" borderId="0" xfId="0" applyFont="1"/>
    <xf numFmtId="0" fontId="5" fillId="2" borderId="2" xfId="1" applyFont="1" applyFill="1" applyBorder="1" applyAlignment="1">
      <alignment horizontal="center"/>
    </xf>
    <xf numFmtId="0" fontId="2" fillId="3" borderId="3" xfId="1" applyFont="1" applyFill="1" applyBorder="1" applyAlignment="1">
      <alignment wrapText="1"/>
    </xf>
    <xf numFmtId="0" fontId="5" fillId="2" borderId="4" xfId="1" applyFont="1" applyFill="1" applyBorder="1" applyAlignment="1">
      <alignment horizontal="center"/>
    </xf>
    <xf numFmtId="0" fontId="2" fillId="3" borderId="5" xfId="1" applyFont="1" applyFill="1" applyBorder="1" applyAlignment="1">
      <alignment wrapText="1"/>
    </xf>
    <xf numFmtId="0" fontId="2" fillId="3" borderId="6" xfId="1" applyFont="1" applyFill="1" applyBorder="1" applyAlignment="1">
      <alignment horizontal="right" wrapText="1"/>
    </xf>
    <xf numFmtId="0" fontId="2" fillId="4" borderId="2" xfId="1" applyFont="1" applyFill="1" applyBorder="1" applyAlignment="1">
      <alignment horizontal="center" wrapText="1"/>
    </xf>
    <xf numFmtId="0" fontId="2" fillId="4" borderId="3" xfId="1" applyFont="1" applyFill="1" applyBorder="1" applyAlignment="1">
      <alignment wrapText="1"/>
    </xf>
    <xf numFmtId="0" fontId="2" fillId="4" borderId="7" xfId="1" applyFont="1" applyFill="1" applyBorder="1" applyAlignment="1">
      <alignment horizontal="right" wrapText="1"/>
    </xf>
    <xf numFmtId="0" fontId="2" fillId="4" borderId="8" xfId="1" applyFont="1" applyFill="1" applyBorder="1" applyAlignment="1">
      <alignment horizontal="center" wrapText="1"/>
    </xf>
    <xf numFmtId="0" fontId="2" fillId="4" borderId="0" xfId="1" applyFont="1" applyFill="1" applyBorder="1" applyAlignment="1">
      <alignment wrapText="1"/>
    </xf>
    <xf numFmtId="0" fontId="2" fillId="4" borderId="9" xfId="1" applyFont="1" applyFill="1" applyBorder="1" applyAlignment="1">
      <alignment horizontal="right" wrapText="1"/>
    </xf>
    <xf numFmtId="0" fontId="2" fillId="4" borderId="4" xfId="1" applyFont="1" applyFill="1" applyBorder="1" applyAlignment="1">
      <alignment horizontal="center" wrapText="1"/>
    </xf>
    <xf numFmtId="0" fontId="2" fillId="4" borderId="5" xfId="1" applyFont="1" applyFill="1" applyBorder="1" applyAlignment="1">
      <alignment wrapText="1"/>
    </xf>
    <xf numFmtId="0" fontId="2" fillId="4" borderId="6" xfId="1" applyFont="1" applyFill="1" applyBorder="1" applyAlignment="1">
      <alignment horizontal="right" wrapText="1"/>
    </xf>
    <xf numFmtId="0" fontId="2" fillId="5" borderId="2" xfId="1" applyFont="1" applyFill="1" applyBorder="1" applyAlignment="1">
      <alignment horizontal="center" wrapText="1"/>
    </xf>
    <xf numFmtId="0" fontId="2" fillId="5" borderId="3" xfId="1" applyFont="1" applyFill="1" applyBorder="1" applyAlignment="1">
      <alignment wrapText="1"/>
    </xf>
    <xf numFmtId="0" fontId="2" fillId="5" borderId="7" xfId="1" applyFont="1" applyFill="1" applyBorder="1" applyAlignment="1">
      <alignment horizontal="right" wrapText="1"/>
    </xf>
    <xf numFmtId="0" fontId="2" fillId="5" borderId="8" xfId="1" applyFont="1" applyFill="1" applyBorder="1" applyAlignment="1">
      <alignment horizontal="center" wrapText="1"/>
    </xf>
    <xf numFmtId="0" fontId="2" fillId="5" borderId="0" xfId="1" applyFont="1" applyFill="1" applyBorder="1" applyAlignment="1">
      <alignment wrapText="1"/>
    </xf>
    <xf numFmtId="0" fontId="2" fillId="5" borderId="9" xfId="1" applyFont="1" applyFill="1" applyBorder="1" applyAlignment="1">
      <alignment horizontal="right" wrapText="1"/>
    </xf>
    <xf numFmtId="0" fontId="2" fillId="5" borderId="4" xfId="1" applyFont="1" applyFill="1" applyBorder="1" applyAlignment="1">
      <alignment horizontal="center" wrapText="1"/>
    </xf>
    <xf numFmtId="0" fontId="2" fillId="5" borderId="5" xfId="1" applyFont="1" applyFill="1" applyBorder="1" applyAlignment="1">
      <alignment wrapText="1"/>
    </xf>
    <xf numFmtId="0" fontId="2" fillId="5" borderId="6" xfId="1" applyFont="1" applyFill="1" applyBorder="1" applyAlignment="1">
      <alignment horizontal="right" wrapText="1"/>
    </xf>
    <xf numFmtId="0" fontId="2" fillId="6" borderId="2" xfId="1" applyFont="1" applyFill="1" applyBorder="1" applyAlignment="1">
      <alignment horizontal="center" wrapText="1"/>
    </xf>
    <xf numFmtId="0" fontId="2" fillId="6" borderId="3" xfId="1" applyFont="1" applyFill="1" applyBorder="1" applyAlignment="1">
      <alignment wrapText="1"/>
    </xf>
    <xf numFmtId="0" fontId="2" fillId="6" borderId="7" xfId="1" applyFont="1" applyFill="1" applyBorder="1" applyAlignment="1">
      <alignment horizontal="right" wrapText="1"/>
    </xf>
    <xf numFmtId="0" fontId="2" fillId="6" borderId="8" xfId="1" applyFont="1" applyFill="1" applyBorder="1" applyAlignment="1">
      <alignment horizontal="center" wrapText="1"/>
    </xf>
    <xf numFmtId="0" fontId="2" fillId="6" borderId="0" xfId="1" applyFont="1" applyFill="1" applyBorder="1" applyAlignment="1">
      <alignment wrapText="1"/>
    </xf>
    <xf numFmtId="0" fontId="2" fillId="6" borderId="9" xfId="1" applyFont="1" applyFill="1" applyBorder="1" applyAlignment="1">
      <alignment horizontal="right" wrapText="1"/>
    </xf>
    <xf numFmtId="0" fontId="2" fillId="6" borderId="4" xfId="1" applyFont="1" applyFill="1" applyBorder="1" applyAlignment="1">
      <alignment horizontal="center" wrapText="1"/>
    </xf>
    <xf numFmtId="0" fontId="2" fillId="6" borderId="5" xfId="1" applyFont="1" applyFill="1" applyBorder="1" applyAlignment="1">
      <alignment wrapText="1"/>
    </xf>
    <xf numFmtId="0" fontId="2" fillId="6" borderId="6" xfId="1" applyFont="1" applyFill="1" applyBorder="1" applyAlignment="1">
      <alignment horizontal="right" wrapText="1"/>
    </xf>
    <xf numFmtId="0" fontId="2" fillId="7" borderId="2" xfId="1" applyFont="1" applyFill="1" applyBorder="1" applyAlignment="1">
      <alignment horizontal="center" wrapText="1"/>
    </xf>
    <xf numFmtId="0" fontId="2" fillId="7" borderId="3" xfId="1" applyFont="1" applyFill="1" applyBorder="1" applyAlignment="1">
      <alignment wrapText="1"/>
    </xf>
    <xf numFmtId="0" fontId="2" fillId="7" borderId="7" xfId="1" applyFont="1" applyFill="1" applyBorder="1" applyAlignment="1">
      <alignment horizontal="right" wrapText="1"/>
    </xf>
    <xf numFmtId="0" fontId="2" fillId="7" borderId="8" xfId="1" applyFont="1" applyFill="1" applyBorder="1" applyAlignment="1">
      <alignment horizontal="center" wrapText="1"/>
    </xf>
    <xf numFmtId="0" fontId="2" fillId="7" borderId="0" xfId="1" applyFont="1" applyFill="1" applyBorder="1" applyAlignment="1">
      <alignment wrapText="1"/>
    </xf>
    <xf numFmtId="0" fontId="2" fillId="7" borderId="9" xfId="1" applyFont="1" applyFill="1" applyBorder="1" applyAlignment="1">
      <alignment horizontal="right" wrapText="1"/>
    </xf>
    <xf numFmtId="0" fontId="2" fillId="7" borderId="4" xfId="1" applyFont="1" applyFill="1" applyBorder="1" applyAlignment="1">
      <alignment horizontal="center" wrapText="1"/>
    </xf>
    <xf numFmtId="0" fontId="2" fillId="7" borderId="5" xfId="1" applyFont="1" applyFill="1" applyBorder="1" applyAlignment="1">
      <alignment wrapText="1"/>
    </xf>
    <xf numFmtId="0" fontId="2" fillId="7" borderId="6" xfId="1" applyFont="1" applyFill="1" applyBorder="1" applyAlignment="1">
      <alignment horizontal="right" wrapText="1"/>
    </xf>
    <xf numFmtId="0" fontId="2" fillId="8" borderId="2" xfId="1" applyFont="1" applyFill="1" applyBorder="1" applyAlignment="1">
      <alignment horizontal="center" wrapText="1"/>
    </xf>
    <xf numFmtId="0" fontId="2" fillId="8" borderId="3" xfId="1" applyFont="1" applyFill="1" applyBorder="1" applyAlignment="1">
      <alignment wrapText="1"/>
    </xf>
    <xf numFmtId="0" fontId="2" fillId="8" borderId="7" xfId="1" applyFont="1" applyFill="1" applyBorder="1" applyAlignment="1">
      <alignment horizontal="right" wrapText="1"/>
    </xf>
    <xf numFmtId="0" fontId="2" fillId="8" borderId="8" xfId="1" applyFont="1" applyFill="1" applyBorder="1" applyAlignment="1">
      <alignment horizontal="center" wrapText="1"/>
    </xf>
    <xf numFmtId="0" fontId="2" fillId="8" borderId="0" xfId="1" applyFont="1" applyFill="1" applyBorder="1" applyAlignment="1">
      <alignment wrapText="1"/>
    </xf>
    <xf numFmtId="0" fontId="2" fillId="8" borderId="9" xfId="1" applyFont="1" applyFill="1" applyBorder="1" applyAlignment="1">
      <alignment horizontal="right" wrapText="1"/>
    </xf>
    <xf numFmtId="0" fontId="2" fillId="8" borderId="4" xfId="1" applyFont="1" applyFill="1" applyBorder="1" applyAlignment="1">
      <alignment horizontal="center" wrapText="1"/>
    </xf>
    <xf numFmtId="0" fontId="2" fillId="8" borderId="5" xfId="1" applyFont="1" applyFill="1" applyBorder="1" applyAlignment="1">
      <alignment wrapText="1"/>
    </xf>
    <xf numFmtId="0" fontId="2" fillId="8" borderId="6" xfId="1" applyFont="1" applyFill="1" applyBorder="1" applyAlignment="1">
      <alignment horizontal="right" wrapText="1"/>
    </xf>
    <xf numFmtId="0" fontId="2" fillId="9" borderId="2" xfId="1" applyFont="1" applyFill="1" applyBorder="1" applyAlignment="1">
      <alignment horizontal="center" wrapText="1"/>
    </xf>
    <xf numFmtId="0" fontId="2" fillId="9" borderId="3" xfId="1" applyFont="1" applyFill="1" applyBorder="1" applyAlignment="1">
      <alignment wrapText="1"/>
    </xf>
    <xf numFmtId="0" fontId="2" fillId="9" borderId="7" xfId="1" applyFont="1" applyFill="1" applyBorder="1" applyAlignment="1">
      <alignment horizontal="right" wrapText="1"/>
    </xf>
    <xf numFmtId="0" fontId="2" fillId="9" borderId="8" xfId="1" applyFont="1" applyFill="1" applyBorder="1" applyAlignment="1">
      <alignment horizontal="center" wrapText="1"/>
    </xf>
    <xf numFmtId="0" fontId="2" fillId="9" borderId="0" xfId="1" applyFont="1" applyFill="1" applyBorder="1" applyAlignment="1">
      <alignment wrapText="1"/>
    </xf>
    <xf numFmtId="0" fontId="2" fillId="9" borderId="9" xfId="1" applyFont="1" applyFill="1" applyBorder="1" applyAlignment="1">
      <alignment horizontal="right" wrapText="1"/>
    </xf>
    <xf numFmtId="0" fontId="2" fillId="9" borderId="4" xfId="1" applyFont="1" applyFill="1" applyBorder="1" applyAlignment="1">
      <alignment horizontal="center" wrapText="1"/>
    </xf>
    <xf numFmtId="0" fontId="2" fillId="9" borderId="5" xfId="1" applyFont="1" applyFill="1" applyBorder="1" applyAlignment="1">
      <alignment wrapText="1"/>
    </xf>
    <xf numFmtId="0" fontId="2" fillId="9" borderId="6" xfId="1" applyFont="1" applyFill="1" applyBorder="1" applyAlignment="1">
      <alignment horizontal="right" wrapText="1"/>
    </xf>
    <xf numFmtId="0" fontId="2" fillId="10" borderId="2" xfId="1" applyFont="1" applyFill="1" applyBorder="1" applyAlignment="1">
      <alignment horizontal="center" wrapText="1"/>
    </xf>
    <xf numFmtId="0" fontId="2" fillId="10" borderId="3" xfId="1" applyFont="1" applyFill="1" applyBorder="1" applyAlignment="1">
      <alignment wrapText="1"/>
    </xf>
    <xf numFmtId="0" fontId="2" fillId="10" borderId="7" xfId="1" applyFont="1" applyFill="1" applyBorder="1" applyAlignment="1">
      <alignment horizontal="right" wrapText="1"/>
    </xf>
    <xf numFmtId="0" fontId="2" fillId="10" borderId="8" xfId="1" applyFont="1" applyFill="1" applyBorder="1" applyAlignment="1">
      <alignment horizontal="center" wrapText="1"/>
    </xf>
    <xf numFmtId="0" fontId="2" fillId="10" borderId="0" xfId="1" applyFont="1" applyFill="1" applyBorder="1" applyAlignment="1">
      <alignment wrapText="1"/>
    </xf>
    <xf numFmtId="0" fontId="2" fillId="10" borderId="9" xfId="1" applyFont="1" applyFill="1" applyBorder="1" applyAlignment="1">
      <alignment horizontal="right" wrapText="1"/>
    </xf>
    <xf numFmtId="0" fontId="2" fillId="10" borderId="4" xfId="1" applyFont="1" applyFill="1" applyBorder="1" applyAlignment="1">
      <alignment horizontal="center" wrapText="1"/>
    </xf>
    <xf numFmtId="0" fontId="2" fillId="10" borderId="5" xfId="1" applyFont="1" applyFill="1" applyBorder="1" applyAlignment="1">
      <alignment wrapText="1"/>
    </xf>
    <xf numFmtId="0" fontId="2" fillId="10" borderId="6" xfId="1" applyFont="1" applyFill="1" applyBorder="1" applyAlignment="1">
      <alignment horizontal="right" wrapText="1"/>
    </xf>
    <xf numFmtId="0" fontId="2" fillId="11" borderId="2" xfId="1" applyFont="1" applyFill="1" applyBorder="1" applyAlignment="1">
      <alignment horizontal="center" wrapText="1"/>
    </xf>
    <xf numFmtId="0" fontId="2" fillId="11" borderId="3" xfId="1" applyFont="1" applyFill="1" applyBorder="1" applyAlignment="1">
      <alignment wrapText="1"/>
    </xf>
    <xf numFmtId="0" fontId="2" fillId="11" borderId="7" xfId="1" applyFont="1" applyFill="1" applyBorder="1" applyAlignment="1">
      <alignment horizontal="right" wrapText="1"/>
    </xf>
    <xf numFmtId="0" fontId="2" fillId="11" borderId="8" xfId="1" applyFont="1" applyFill="1" applyBorder="1" applyAlignment="1">
      <alignment horizontal="center" wrapText="1"/>
    </xf>
    <xf numFmtId="0" fontId="2" fillId="11" borderId="0" xfId="1" applyFont="1" applyFill="1" applyBorder="1" applyAlignment="1">
      <alignment wrapText="1"/>
    </xf>
    <xf numFmtId="0" fontId="2" fillId="11" borderId="9" xfId="1" applyFont="1" applyFill="1" applyBorder="1" applyAlignment="1">
      <alignment horizontal="right" wrapText="1"/>
    </xf>
    <xf numFmtId="0" fontId="2" fillId="11" borderId="4" xfId="1" applyFont="1" applyFill="1" applyBorder="1" applyAlignment="1">
      <alignment horizontal="center" wrapText="1"/>
    </xf>
    <xf numFmtId="0" fontId="2" fillId="11" borderId="5" xfId="1" applyFont="1" applyFill="1" applyBorder="1" applyAlignment="1">
      <alignment wrapText="1"/>
    </xf>
    <xf numFmtId="0" fontId="2" fillId="11" borderId="6" xfId="1" applyFont="1" applyFill="1" applyBorder="1" applyAlignment="1">
      <alignment horizontal="right" wrapText="1"/>
    </xf>
    <xf numFmtId="0" fontId="2" fillId="12" borderId="2" xfId="1" applyFont="1" applyFill="1" applyBorder="1" applyAlignment="1">
      <alignment horizontal="center" wrapText="1"/>
    </xf>
    <xf numFmtId="0" fontId="2" fillId="12" borderId="3" xfId="1" applyFont="1" applyFill="1" applyBorder="1" applyAlignment="1">
      <alignment wrapText="1"/>
    </xf>
    <xf numFmtId="0" fontId="2" fillId="12" borderId="7" xfId="1" applyFont="1" applyFill="1" applyBorder="1" applyAlignment="1">
      <alignment horizontal="right" wrapText="1"/>
    </xf>
    <xf numFmtId="0" fontId="2" fillId="12" borderId="8" xfId="1" applyFont="1" applyFill="1" applyBorder="1" applyAlignment="1">
      <alignment horizontal="center" wrapText="1"/>
    </xf>
    <xf numFmtId="0" fontId="2" fillId="12" borderId="0" xfId="1" applyFont="1" applyFill="1" applyBorder="1" applyAlignment="1">
      <alignment wrapText="1"/>
    </xf>
    <xf numFmtId="0" fontId="2" fillId="12" borderId="9" xfId="1" applyFont="1" applyFill="1" applyBorder="1" applyAlignment="1">
      <alignment horizontal="right" wrapText="1"/>
    </xf>
    <xf numFmtId="0" fontId="2" fillId="12" borderId="4" xfId="1" applyFont="1" applyFill="1" applyBorder="1" applyAlignment="1">
      <alignment horizontal="center" wrapText="1"/>
    </xf>
    <xf numFmtId="0" fontId="2" fillId="12" borderId="5" xfId="1" applyFont="1" applyFill="1" applyBorder="1" applyAlignment="1">
      <alignment wrapText="1"/>
    </xf>
    <xf numFmtId="0" fontId="2" fillId="12" borderId="6" xfId="1" applyFont="1" applyFill="1" applyBorder="1" applyAlignment="1">
      <alignment horizontal="right" wrapText="1"/>
    </xf>
    <xf numFmtId="0" fontId="2" fillId="13" borderId="2" xfId="1" applyFont="1" applyFill="1" applyBorder="1" applyAlignment="1">
      <alignment horizontal="center" wrapText="1"/>
    </xf>
    <xf numFmtId="0" fontId="2" fillId="13" borderId="3" xfId="1" applyFont="1" applyFill="1" applyBorder="1" applyAlignment="1">
      <alignment wrapText="1"/>
    </xf>
    <xf numFmtId="0" fontId="2" fillId="13" borderId="7" xfId="1" applyFont="1" applyFill="1" applyBorder="1" applyAlignment="1">
      <alignment horizontal="right" wrapText="1"/>
    </xf>
    <xf numFmtId="0" fontId="2" fillId="13" borderId="8" xfId="1" applyFont="1" applyFill="1" applyBorder="1" applyAlignment="1">
      <alignment horizontal="center" wrapText="1"/>
    </xf>
    <xf numFmtId="0" fontId="2" fillId="13" borderId="0" xfId="1" applyFont="1" applyFill="1" applyBorder="1" applyAlignment="1">
      <alignment wrapText="1"/>
    </xf>
    <xf numFmtId="0" fontId="2" fillId="13" borderId="9" xfId="1" applyFont="1" applyFill="1" applyBorder="1" applyAlignment="1">
      <alignment horizontal="right" wrapText="1"/>
    </xf>
    <xf numFmtId="0" fontId="2" fillId="13" borderId="4" xfId="1" applyFont="1" applyFill="1" applyBorder="1" applyAlignment="1">
      <alignment horizontal="center" wrapText="1"/>
    </xf>
    <xf numFmtId="0" fontId="2" fillId="13" borderId="5" xfId="1" applyFont="1" applyFill="1" applyBorder="1" applyAlignment="1">
      <alignment wrapText="1"/>
    </xf>
    <xf numFmtId="0" fontId="2" fillId="13" borderId="6" xfId="1" applyFont="1" applyFill="1" applyBorder="1" applyAlignment="1">
      <alignment horizontal="right" wrapText="1"/>
    </xf>
    <xf numFmtId="0" fontId="0" fillId="0" borderId="0" xfId="0" applyAlignment="1">
      <alignment horizontal="left"/>
    </xf>
    <xf numFmtId="0" fontId="2" fillId="0" borderId="1" xfId="1" applyFont="1" applyFill="1" applyBorder="1" applyAlignment="1">
      <alignment horizontal="left" wrapText="1"/>
    </xf>
    <xf numFmtId="2" fontId="0" fillId="0" borderId="0" xfId="0" applyNumberFormat="1" applyAlignment="1">
      <alignment horizontal="right"/>
    </xf>
    <xf numFmtId="0" fontId="0" fillId="0" borderId="0" xfId="0" applyBorder="1"/>
    <xf numFmtId="0" fontId="0" fillId="0" borderId="0" xfId="0" applyBorder="1" applyAlignment="1">
      <alignment horizontal="center"/>
    </xf>
    <xf numFmtId="0" fontId="2" fillId="0" borderId="0" xfId="2" applyFont="1" applyFill="1" applyBorder="1" applyAlignment="1">
      <alignment wrapText="1"/>
    </xf>
    <xf numFmtId="0" fontId="0" fillId="14" borderId="0" xfId="0" applyFill="1" applyBorder="1" applyAlignment="1">
      <alignment horizontal="center"/>
    </xf>
    <xf numFmtId="0" fontId="0" fillId="15" borderId="0" xfId="0" applyFill="1" applyBorder="1" applyAlignment="1">
      <alignment horizontal="center"/>
    </xf>
    <xf numFmtId="0" fontId="2" fillId="10" borderId="0" xfId="2" applyFont="1" applyFill="1" applyBorder="1" applyAlignment="1">
      <alignment wrapText="1"/>
    </xf>
    <xf numFmtId="0" fontId="0" fillId="16" borderId="0" xfId="0" applyFill="1" applyBorder="1" applyAlignment="1">
      <alignment horizontal="center"/>
    </xf>
    <xf numFmtId="0" fontId="2" fillId="13" borderId="0" xfId="2" applyFont="1" applyFill="1" applyBorder="1" applyAlignment="1">
      <alignment wrapText="1"/>
    </xf>
    <xf numFmtId="0" fontId="0" fillId="17" borderId="0" xfId="0" applyFill="1" applyBorder="1" applyAlignment="1">
      <alignment horizontal="center"/>
    </xf>
    <xf numFmtId="0" fontId="2" fillId="18" borderId="0" xfId="2" applyFont="1" applyFill="1" applyBorder="1" applyAlignment="1">
      <alignment wrapText="1"/>
    </xf>
    <xf numFmtId="0" fontId="7" fillId="0" borderId="0" xfId="0" applyFont="1" applyBorder="1"/>
    <xf numFmtId="0" fontId="6" fillId="19" borderId="10" xfId="0" applyFont="1" applyFill="1" applyBorder="1" applyAlignment="1">
      <alignment horizontal="center"/>
    </xf>
    <xf numFmtId="0" fontId="6" fillId="0" borderId="0" xfId="0" applyFont="1" applyFill="1" applyAlignment="1">
      <alignment horizontal="center"/>
    </xf>
    <xf numFmtId="0" fontId="4" fillId="0" borderId="0" xfId="0" applyFont="1" applyAlignment="1"/>
    <xf numFmtId="0" fontId="6" fillId="20" borderId="10" xfId="0" applyFont="1" applyFill="1" applyBorder="1" applyAlignment="1">
      <alignment horizontal="center"/>
    </xf>
    <xf numFmtId="0" fontId="6" fillId="20" borderId="11" xfId="0" applyFont="1" applyFill="1" applyBorder="1" applyAlignment="1">
      <alignment horizontal="center"/>
    </xf>
    <xf numFmtId="0" fontId="6" fillId="19" borderId="10" xfId="0" applyFont="1" applyFill="1" applyBorder="1" applyAlignment="1">
      <alignment horizontal="left"/>
    </xf>
    <xf numFmtId="0" fontId="6" fillId="0" borderId="0" xfId="0" applyFont="1" applyFill="1" applyAlignment="1"/>
    <xf numFmtId="0" fontId="0" fillId="16" borderId="12" xfId="0" applyFill="1" applyBorder="1" applyAlignment="1">
      <alignment horizontal="center"/>
    </xf>
    <xf numFmtId="0" fontId="6" fillId="16" borderId="11" xfId="0" applyFont="1" applyFill="1" applyBorder="1" applyAlignment="1">
      <alignment horizontal="center"/>
    </xf>
    <xf numFmtId="0" fontId="6" fillId="16" borderId="13" xfId="0" applyFont="1" applyFill="1" applyBorder="1" applyAlignment="1">
      <alignment horizontal="center"/>
    </xf>
    <xf numFmtId="0" fontId="6" fillId="16" borderId="10" xfId="0" applyFont="1" applyFill="1" applyBorder="1" applyAlignment="1">
      <alignment horizontal="center"/>
    </xf>
    <xf numFmtId="0" fontId="0" fillId="0" borderId="0" xfId="0" applyFill="1" applyBorder="1" applyAlignment="1">
      <alignment horizontal="center"/>
    </xf>
    <xf numFmtId="0" fontId="6" fillId="0" borderId="0" xfId="0" applyFont="1" applyFill="1" applyBorder="1" applyAlignment="1">
      <alignment horizontal="center"/>
    </xf>
    <xf numFmtId="0" fontId="11" fillId="0" borderId="0" xfId="0" applyFont="1"/>
    <xf numFmtId="0" fontId="12" fillId="0" borderId="0" xfId="0" applyFont="1"/>
    <xf numFmtId="0" fontId="13" fillId="0" borderId="0" xfId="0" applyFont="1"/>
    <xf numFmtId="0" fontId="14" fillId="0" borderId="0" xfId="1" applyFont="1" applyFill="1" applyBorder="1" applyAlignment="1">
      <alignment horizontal="center"/>
    </xf>
    <xf numFmtId="0" fontId="14" fillId="0" borderId="0" xfId="1" applyFont="1" applyFill="1" applyBorder="1" applyAlignment="1">
      <alignment horizontal="left"/>
    </xf>
    <xf numFmtId="0" fontId="14" fillId="0" borderId="0" xfId="1" applyFont="1" applyFill="1" applyBorder="1" applyAlignment="1">
      <alignment horizontal="right"/>
    </xf>
    <xf numFmtId="0" fontId="15" fillId="3" borderId="3" xfId="1" applyFont="1" applyFill="1" applyBorder="1" applyAlignment="1">
      <alignment wrapText="1"/>
    </xf>
    <xf numFmtId="0" fontId="15" fillId="3" borderId="7" xfId="1" applyFont="1" applyFill="1" applyBorder="1" applyAlignment="1">
      <alignment horizontal="right" wrapText="1"/>
    </xf>
    <xf numFmtId="0" fontId="13" fillId="0" borderId="0" xfId="0" applyFont="1" applyAlignment="1"/>
    <xf numFmtId="0" fontId="13" fillId="0" borderId="0" xfId="0" applyFont="1" applyBorder="1" applyAlignment="1">
      <alignment horizontal="left"/>
    </xf>
    <xf numFmtId="0" fontId="15" fillId="0" borderId="0" xfId="0" applyFont="1" applyBorder="1"/>
    <xf numFmtId="0" fontId="15" fillId="0" borderId="0" xfId="0" applyFont="1" applyBorder="1" applyAlignment="1">
      <alignment horizontal="center"/>
    </xf>
    <xf numFmtId="0" fontId="15" fillId="0" borderId="0" xfId="2" applyFont="1" applyFill="1" applyBorder="1" applyAlignment="1">
      <alignment wrapText="1"/>
    </xf>
    <xf numFmtId="0" fontId="14" fillId="0" borderId="0" xfId="0" applyFont="1" applyBorder="1" applyAlignment="1">
      <alignment horizontal="center"/>
    </xf>
    <xf numFmtId="0" fontId="14" fillId="0" borderId="0" xfId="2" applyFont="1" applyFill="1" applyBorder="1" applyAlignment="1">
      <alignment wrapText="1"/>
    </xf>
    <xf numFmtId="0" fontId="6" fillId="0" borderId="14" xfId="0" applyFont="1" applyBorder="1" applyAlignment="1">
      <alignment horizontal="center"/>
    </xf>
    <xf numFmtId="0" fontId="0" fillId="0" borderId="14" xfId="0" applyBorder="1" applyAlignment="1">
      <alignment horizontal="center"/>
    </xf>
    <xf numFmtId="0" fontId="6" fillId="0" borderId="0" xfId="0" applyFont="1" applyAlignment="1">
      <alignment horizontal="center"/>
    </xf>
    <xf numFmtId="0" fontId="0" fillId="21" borderId="0" xfId="0" applyFill="1" applyAlignment="1">
      <alignment horizontal="center"/>
    </xf>
  </cellXfs>
  <cellStyles count="3">
    <cellStyle name="Normal" xfId="0" builtinId="0"/>
    <cellStyle name="Normal_Item options" xfId="1"/>
    <cellStyle name="Normal_Sheet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18</xdr:col>
      <xdr:colOff>542925</xdr:colOff>
      <xdr:row>167</xdr:row>
      <xdr:rowOff>9525</xdr:rowOff>
    </xdr:from>
    <xdr:to>
      <xdr:col>23</xdr:col>
      <xdr:colOff>295275</xdr:colOff>
      <xdr:row>183</xdr:row>
      <xdr:rowOff>19050</xdr:rowOff>
    </xdr:to>
    <xdr:pic>
      <xdr:nvPicPr>
        <xdr:cNvPr id="7210"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8175" y="27079575"/>
          <a:ext cx="458152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704850</xdr:colOff>
      <xdr:row>0</xdr:row>
      <xdr:rowOff>95250</xdr:rowOff>
    </xdr:from>
    <xdr:to>
      <xdr:col>11</xdr:col>
      <xdr:colOff>257175</xdr:colOff>
      <xdr:row>4</xdr:row>
      <xdr:rowOff>114300</xdr:rowOff>
    </xdr:to>
    <xdr:sp macro="" textlink="">
      <xdr:nvSpPr>
        <xdr:cNvPr id="4" name="Text Box 35"/>
        <xdr:cNvSpPr txBox="1">
          <a:spLocks noChangeArrowheads="1"/>
        </xdr:cNvSpPr>
      </xdr:nvSpPr>
      <xdr:spPr bwMode="auto">
        <a:xfrm>
          <a:off x="3876675" y="95250"/>
          <a:ext cx="5095875" cy="69532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1" strike="noStrike">
              <a:solidFill>
                <a:srgbClr val="800000"/>
              </a:solidFill>
              <a:latin typeface="Arial"/>
              <a:cs typeface="Arial"/>
            </a:rPr>
            <a:t>Note:</a:t>
          </a:r>
          <a:r>
            <a:rPr lang="en-US" sz="1000" b="0" i="0" strike="noStrike">
              <a:solidFill>
                <a:srgbClr val="000000"/>
              </a:solidFill>
              <a:latin typeface="Arial"/>
              <a:cs typeface="Arial"/>
            </a:rPr>
            <a:t> This web survey was administered to business statistics students over a two-month period in Spring, 2007.  Responses were voluntary. This summary includes only those with complete responses to all questions.  The authors thank Kieran Mathieson of Oakland University for designing and administering the web survey.</a:t>
          </a:r>
        </a:p>
      </xdr:txBody>
    </xdr:sp>
    <xdr:clientData/>
  </xdr:twoCellAnchor>
  <xdr:twoCellAnchor>
    <xdr:from>
      <xdr:col>18</xdr:col>
      <xdr:colOff>266700</xdr:colOff>
      <xdr:row>4</xdr:row>
      <xdr:rowOff>152400</xdr:rowOff>
    </xdr:from>
    <xdr:to>
      <xdr:col>18</xdr:col>
      <xdr:colOff>552450</xdr:colOff>
      <xdr:row>6</xdr:row>
      <xdr:rowOff>28575</xdr:rowOff>
    </xdr:to>
    <xdr:sp macro="" textlink="">
      <xdr:nvSpPr>
        <xdr:cNvPr id="7212" name="AutoShape 36"/>
        <xdr:cNvSpPr>
          <a:spLocks noChangeArrowheads="1"/>
        </xdr:cNvSpPr>
      </xdr:nvSpPr>
      <xdr:spPr bwMode="auto">
        <a:xfrm>
          <a:off x="15601950"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xdr:from>
      <xdr:col>20</xdr:col>
      <xdr:colOff>266700</xdr:colOff>
      <xdr:row>4</xdr:row>
      <xdr:rowOff>152400</xdr:rowOff>
    </xdr:from>
    <xdr:to>
      <xdr:col>20</xdr:col>
      <xdr:colOff>552450</xdr:colOff>
      <xdr:row>6</xdr:row>
      <xdr:rowOff>28575</xdr:rowOff>
    </xdr:to>
    <xdr:sp macro="" textlink="">
      <xdr:nvSpPr>
        <xdr:cNvPr id="7213" name="AutoShape 37"/>
        <xdr:cNvSpPr>
          <a:spLocks noChangeArrowheads="1"/>
        </xdr:cNvSpPr>
      </xdr:nvSpPr>
      <xdr:spPr bwMode="auto">
        <a:xfrm>
          <a:off x="17611725"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xdr:from>
      <xdr:col>28</xdr:col>
      <xdr:colOff>266700</xdr:colOff>
      <xdr:row>4</xdr:row>
      <xdr:rowOff>152400</xdr:rowOff>
    </xdr:from>
    <xdr:to>
      <xdr:col>28</xdr:col>
      <xdr:colOff>552450</xdr:colOff>
      <xdr:row>6</xdr:row>
      <xdr:rowOff>28575</xdr:rowOff>
    </xdr:to>
    <xdr:sp macro="" textlink="">
      <xdr:nvSpPr>
        <xdr:cNvPr id="7214" name="AutoShape 44"/>
        <xdr:cNvSpPr>
          <a:spLocks noChangeArrowheads="1"/>
        </xdr:cNvSpPr>
      </xdr:nvSpPr>
      <xdr:spPr bwMode="auto">
        <a:xfrm>
          <a:off x="25288875"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editAs="oneCell">
    <xdr:from>
      <xdr:col>39</xdr:col>
      <xdr:colOff>0</xdr:colOff>
      <xdr:row>18</xdr:row>
      <xdr:rowOff>0</xdr:rowOff>
    </xdr:from>
    <xdr:to>
      <xdr:col>43</xdr:col>
      <xdr:colOff>28575</xdr:colOff>
      <xdr:row>28</xdr:row>
      <xdr:rowOff>9525</xdr:rowOff>
    </xdr:to>
    <xdr:pic>
      <xdr:nvPicPr>
        <xdr:cNvPr id="721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613850" y="2943225"/>
          <a:ext cx="251460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542925</xdr:colOff>
      <xdr:row>167</xdr:row>
      <xdr:rowOff>9525</xdr:rowOff>
    </xdr:from>
    <xdr:to>
      <xdr:col>23</xdr:col>
      <xdr:colOff>295275</xdr:colOff>
      <xdr:row>183</xdr:row>
      <xdr:rowOff>19050</xdr:rowOff>
    </xdr:to>
    <xdr:pic>
      <xdr:nvPicPr>
        <xdr:cNvPr id="5189"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8175" y="27079575"/>
          <a:ext cx="458152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685800</xdr:colOff>
      <xdr:row>0</xdr:row>
      <xdr:rowOff>95250</xdr:rowOff>
    </xdr:from>
    <xdr:to>
      <xdr:col>11</xdr:col>
      <xdr:colOff>238125</xdr:colOff>
      <xdr:row>4</xdr:row>
      <xdr:rowOff>114300</xdr:rowOff>
    </xdr:to>
    <xdr:sp macro="" textlink="">
      <xdr:nvSpPr>
        <xdr:cNvPr id="5155" name="Text Box 35"/>
        <xdr:cNvSpPr txBox="1">
          <a:spLocks noChangeArrowheads="1"/>
        </xdr:cNvSpPr>
      </xdr:nvSpPr>
      <xdr:spPr bwMode="auto">
        <a:xfrm>
          <a:off x="3857625" y="95250"/>
          <a:ext cx="5095875" cy="69532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1" strike="noStrike">
              <a:solidFill>
                <a:srgbClr val="800000"/>
              </a:solidFill>
              <a:latin typeface="Arial"/>
              <a:cs typeface="Arial"/>
            </a:rPr>
            <a:t>Note:</a:t>
          </a:r>
          <a:r>
            <a:rPr lang="en-US" sz="1000" b="0" i="0" strike="noStrike">
              <a:solidFill>
                <a:srgbClr val="000000"/>
              </a:solidFill>
              <a:latin typeface="Arial"/>
              <a:cs typeface="Arial"/>
            </a:rPr>
            <a:t> This web survey was administered to business statistics students over a two-month period in Spring, 2007.  Responses were voluntary. This summary includes only those with complete responses to all questions.  The authors thank Kieran Mathieson of Oakland University for designing and administering the web survey.</a:t>
          </a:r>
        </a:p>
      </xdr:txBody>
    </xdr:sp>
    <xdr:clientData/>
  </xdr:twoCellAnchor>
  <xdr:twoCellAnchor>
    <xdr:from>
      <xdr:col>18</xdr:col>
      <xdr:colOff>266700</xdr:colOff>
      <xdr:row>4</xdr:row>
      <xdr:rowOff>152400</xdr:rowOff>
    </xdr:from>
    <xdr:to>
      <xdr:col>18</xdr:col>
      <xdr:colOff>552450</xdr:colOff>
      <xdr:row>6</xdr:row>
      <xdr:rowOff>28575</xdr:rowOff>
    </xdr:to>
    <xdr:sp macro="" textlink="">
      <xdr:nvSpPr>
        <xdr:cNvPr id="5191" name="AutoShape 36"/>
        <xdr:cNvSpPr>
          <a:spLocks noChangeArrowheads="1"/>
        </xdr:cNvSpPr>
      </xdr:nvSpPr>
      <xdr:spPr bwMode="auto">
        <a:xfrm>
          <a:off x="15601950"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xdr:from>
      <xdr:col>20</xdr:col>
      <xdr:colOff>266700</xdr:colOff>
      <xdr:row>4</xdr:row>
      <xdr:rowOff>152400</xdr:rowOff>
    </xdr:from>
    <xdr:to>
      <xdr:col>20</xdr:col>
      <xdr:colOff>552450</xdr:colOff>
      <xdr:row>6</xdr:row>
      <xdr:rowOff>28575</xdr:rowOff>
    </xdr:to>
    <xdr:sp macro="" textlink="">
      <xdr:nvSpPr>
        <xdr:cNvPr id="5192" name="AutoShape 37"/>
        <xdr:cNvSpPr>
          <a:spLocks noChangeArrowheads="1"/>
        </xdr:cNvSpPr>
      </xdr:nvSpPr>
      <xdr:spPr bwMode="auto">
        <a:xfrm>
          <a:off x="17611725"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xdr:from>
      <xdr:col>28</xdr:col>
      <xdr:colOff>266700</xdr:colOff>
      <xdr:row>4</xdr:row>
      <xdr:rowOff>152400</xdr:rowOff>
    </xdr:from>
    <xdr:to>
      <xdr:col>28</xdr:col>
      <xdr:colOff>552450</xdr:colOff>
      <xdr:row>6</xdr:row>
      <xdr:rowOff>28575</xdr:rowOff>
    </xdr:to>
    <xdr:sp macro="" textlink="">
      <xdr:nvSpPr>
        <xdr:cNvPr id="5193" name="AutoShape 44"/>
        <xdr:cNvSpPr>
          <a:spLocks noChangeArrowheads="1"/>
        </xdr:cNvSpPr>
      </xdr:nvSpPr>
      <xdr:spPr bwMode="auto">
        <a:xfrm>
          <a:off x="25288875" y="828675"/>
          <a:ext cx="285750" cy="200025"/>
        </a:xfrm>
        <a:prstGeom prst="downArrow">
          <a:avLst>
            <a:gd name="adj1" fmla="val 50000"/>
            <a:gd name="adj2" fmla="val 25000"/>
          </a:avLst>
        </a:prstGeom>
        <a:solidFill>
          <a:srgbClr val="00FF00"/>
        </a:solidFill>
        <a:ln w="9525">
          <a:solidFill>
            <a:srgbClr val="000000"/>
          </a:solidFill>
          <a:miter lim="800000"/>
          <a:headEnd/>
          <a:tailEnd/>
        </a:ln>
      </xdr:spPr>
    </xdr:sp>
    <xdr:clientData/>
  </xdr:twoCellAnchor>
  <xdr:twoCellAnchor editAs="oneCell">
    <xdr:from>
      <xdr:col>36</xdr:col>
      <xdr:colOff>219075</xdr:colOff>
      <xdr:row>16</xdr:row>
      <xdr:rowOff>142875</xdr:rowOff>
    </xdr:from>
    <xdr:to>
      <xdr:col>40</xdr:col>
      <xdr:colOff>247650</xdr:colOff>
      <xdr:row>26</xdr:row>
      <xdr:rowOff>152400</xdr:rowOff>
    </xdr:to>
    <xdr:pic>
      <xdr:nvPicPr>
        <xdr:cNvPr id="519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04125" y="2762250"/>
          <a:ext cx="251460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190500</xdr:colOff>
      <xdr:row>4</xdr:row>
      <xdr:rowOff>142875</xdr:rowOff>
    </xdr:from>
    <xdr:to>
      <xdr:col>12</xdr:col>
      <xdr:colOff>314325</xdr:colOff>
      <xdr:row>9</xdr:row>
      <xdr:rowOff>28575</xdr:rowOff>
    </xdr:to>
    <xdr:sp macro="" textlink="">
      <xdr:nvSpPr>
        <xdr:cNvPr id="1025" name="Text Box 1"/>
        <xdr:cNvSpPr txBox="1">
          <a:spLocks noChangeArrowheads="1"/>
        </xdr:cNvSpPr>
      </xdr:nvSpPr>
      <xdr:spPr bwMode="auto">
        <a:xfrm>
          <a:off x="4095750" y="333375"/>
          <a:ext cx="5067300" cy="69532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1" strike="noStrike">
              <a:solidFill>
                <a:srgbClr val="800000"/>
              </a:solidFill>
              <a:latin typeface="Arial"/>
              <a:cs typeface="Arial"/>
            </a:rPr>
            <a:t>Note:</a:t>
          </a:r>
          <a:r>
            <a:rPr lang="en-US" sz="1000" b="0" i="0" strike="noStrike">
              <a:solidFill>
                <a:srgbClr val="000000"/>
              </a:solidFill>
              <a:latin typeface="Arial"/>
              <a:cs typeface="Arial"/>
            </a:rPr>
            <a:t> This web survey was administered to business statistics students over a two-month period in Spring, 2007.  Responses were voluntary. This summary includes only those with complete responses to all questions.  The authors thank Kieran Mathieson of Oakland University for designing and administering the web survey.</a:t>
          </a:r>
        </a:p>
      </xdr:txBody>
    </xdr:sp>
    <xdr:clientData/>
  </xdr:twoCellAnchor>
  <xdr:twoCellAnchor editAs="oneCell">
    <xdr:from>
      <xdr:col>13</xdr:col>
      <xdr:colOff>114300</xdr:colOff>
      <xdr:row>0</xdr:row>
      <xdr:rowOff>9525</xdr:rowOff>
    </xdr:from>
    <xdr:to>
      <xdr:col>16</xdr:col>
      <xdr:colOff>581025</xdr:colOff>
      <xdr:row>9</xdr:row>
      <xdr:rowOff>66675</xdr:rowOff>
    </xdr:to>
    <xdr:pic>
      <xdr:nvPicPr>
        <xdr:cNvPr id="103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2625" y="9525"/>
          <a:ext cx="251460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3343275</xdr:colOff>
      <xdr:row>0</xdr:row>
      <xdr:rowOff>76200</xdr:rowOff>
    </xdr:from>
    <xdr:to>
      <xdr:col>3</xdr:col>
      <xdr:colOff>504825</xdr:colOff>
      <xdr:row>5</xdr:row>
      <xdr:rowOff>152400</xdr:rowOff>
    </xdr:to>
    <xdr:sp macro="" textlink="">
      <xdr:nvSpPr>
        <xdr:cNvPr id="3073" name="Text Box 1"/>
        <xdr:cNvSpPr txBox="1">
          <a:spLocks noChangeArrowheads="1"/>
        </xdr:cNvSpPr>
      </xdr:nvSpPr>
      <xdr:spPr bwMode="auto">
        <a:xfrm>
          <a:off x="4371975" y="76200"/>
          <a:ext cx="3848100" cy="91440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lnSpc>
              <a:spcPts val="1000"/>
            </a:lnSpc>
            <a:defRPr sz="1000"/>
          </a:pPr>
          <a:r>
            <a:rPr lang="en-US" sz="1000" b="0" i="0" strike="noStrike">
              <a:solidFill>
                <a:srgbClr val="000000"/>
              </a:solidFill>
              <a:latin typeface="Arial"/>
              <a:cs typeface="Arial"/>
            </a:rPr>
            <a:t>* Three questions (highlighted below) used a continuous slider scale from 1 to 7 (see scales below).  For information about continuous scale sliders in Web surveys, see Kieran Mathieson and David P. Doane, “Using Fine-Grained Likert Scales in Web Surveys,” </a:t>
          </a:r>
          <a:r>
            <a:rPr lang="en-US" sz="1000" b="0" i="1" strike="noStrike">
              <a:solidFill>
                <a:srgbClr val="000000"/>
              </a:solidFill>
              <a:latin typeface="Arial"/>
              <a:cs typeface="Arial"/>
            </a:rPr>
            <a:t>Alliance Journal of Business Research</a:t>
          </a:r>
          <a:r>
            <a:rPr lang="en-US" sz="1000" b="0" i="0" strike="noStrike">
              <a:solidFill>
                <a:srgbClr val="000000"/>
              </a:solidFill>
              <a:latin typeface="Arial"/>
              <a:cs typeface="Arial"/>
            </a:rPr>
            <a:t>, Vol. 1, No. 1, pp. 27-34.</a:t>
          </a:r>
        </a:p>
      </xdr:txBody>
    </xdr:sp>
    <xdr:clientData/>
  </xdr:twoCellAnchor>
  <xdr:twoCellAnchor editAs="oneCell">
    <xdr:from>
      <xdr:col>2</xdr:col>
      <xdr:colOff>2809875</xdr:colOff>
      <xdr:row>28</xdr:row>
      <xdr:rowOff>47625</xdr:rowOff>
    </xdr:from>
    <xdr:to>
      <xdr:col>4</xdr:col>
      <xdr:colOff>95250</xdr:colOff>
      <xdr:row>44</xdr:row>
      <xdr:rowOff>57150</xdr:rowOff>
    </xdr:to>
    <xdr:pic>
      <xdr:nvPicPr>
        <xdr:cNvPr id="309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8575" y="4610100"/>
          <a:ext cx="458152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6153150</xdr:colOff>
      <xdr:row>6</xdr:row>
      <xdr:rowOff>47625</xdr:rowOff>
    </xdr:from>
    <xdr:to>
      <xdr:col>2</xdr:col>
      <xdr:colOff>6391275</xdr:colOff>
      <xdr:row>27</xdr:row>
      <xdr:rowOff>133350</xdr:rowOff>
    </xdr:to>
    <xdr:sp macro="" textlink="">
      <xdr:nvSpPr>
        <xdr:cNvPr id="3095" name="Line 3"/>
        <xdr:cNvSpPr>
          <a:spLocks noChangeShapeType="1"/>
        </xdr:cNvSpPr>
      </xdr:nvSpPr>
      <xdr:spPr bwMode="auto">
        <a:xfrm flipH="1">
          <a:off x="7181850" y="1047750"/>
          <a:ext cx="238125" cy="34861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36</xdr:row>
      <xdr:rowOff>0</xdr:rowOff>
    </xdr:from>
    <xdr:to>
      <xdr:col>2</xdr:col>
      <xdr:colOff>1790700</xdr:colOff>
      <xdr:row>46</xdr:row>
      <xdr:rowOff>9525</xdr:rowOff>
    </xdr:to>
    <xdr:pic>
      <xdr:nvPicPr>
        <xdr:cNvPr id="30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5857875"/>
          <a:ext cx="251460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371475</xdr:colOff>
      <xdr:row>2</xdr:row>
      <xdr:rowOff>133350</xdr:rowOff>
    </xdr:from>
    <xdr:to>
      <xdr:col>6</xdr:col>
      <xdr:colOff>1219200</xdr:colOff>
      <xdr:row>12</xdr:row>
      <xdr:rowOff>142875</xdr:rowOff>
    </xdr:to>
    <xdr:pic>
      <xdr:nvPicPr>
        <xdr:cNvPr id="6150"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485775"/>
          <a:ext cx="251460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166"/>
  <sheetViews>
    <sheetView tabSelected="1" zoomScaleNormal="100" workbookViewId="0"/>
  </sheetViews>
  <sheetFormatPr defaultRowHeight="12.75" x14ac:dyDescent="0.2"/>
  <cols>
    <col min="1" max="1" width="5" customWidth="1"/>
    <col min="2" max="2" width="9.42578125" customWidth="1"/>
    <col min="3" max="3" width="10.7109375" style="3" customWidth="1"/>
    <col min="4" max="4" width="11.28515625" style="3" customWidth="1"/>
    <col min="5" max="5" width="11.140625" style="3" customWidth="1"/>
    <col min="6" max="6" width="12.7109375" style="3" customWidth="1"/>
    <col min="7" max="7" width="18.42578125" style="3" bestFit="1" customWidth="1"/>
    <col min="8" max="8" width="10.85546875" style="3" customWidth="1"/>
    <col min="9" max="9" width="12.5703125" style="3" customWidth="1"/>
    <col min="10" max="10" width="18.42578125" style="3" bestFit="1" customWidth="1"/>
    <col min="11" max="11" width="10.140625" style="3" customWidth="1"/>
    <col min="12" max="12" width="18.42578125" style="3" bestFit="1" customWidth="1"/>
    <col min="13" max="13" width="10.85546875" style="3" customWidth="1"/>
    <col min="14" max="14" width="18.42578125" style="3" bestFit="1" customWidth="1"/>
    <col min="15" max="15" width="10.42578125" style="3" customWidth="1"/>
    <col min="16" max="16" width="12.7109375" style="3" customWidth="1"/>
    <col min="17" max="17" width="10" style="3" customWidth="1"/>
    <col min="18" max="18" width="18.42578125" style="3" bestFit="1" customWidth="1"/>
    <col min="19" max="19" width="11.7109375" style="3" customWidth="1"/>
    <col min="20" max="20" width="18.42578125" style="3" bestFit="1" customWidth="1"/>
    <col min="21" max="21" width="12.140625" style="3" customWidth="1"/>
    <col min="22" max="22" width="18.42578125" style="3" bestFit="1" customWidth="1"/>
    <col min="23" max="23" width="11.7109375" style="3" customWidth="1"/>
    <col min="24" max="24" width="18.42578125" style="3" bestFit="1" customWidth="1"/>
    <col min="25" max="25" width="12.5703125" style="3" bestFit="1" customWidth="1"/>
    <col min="26" max="26" width="13" style="3" customWidth="1"/>
    <col min="27" max="27" width="13.5703125" style="3" customWidth="1"/>
    <col min="28" max="28" width="15.28515625" style="3" bestFit="1" customWidth="1"/>
    <col min="29" max="29" width="15.42578125" style="3" bestFit="1" customWidth="1"/>
    <col min="30" max="30" width="18.42578125" style="3" bestFit="1" customWidth="1"/>
    <col min="31" max="31" width="12.140625" style="3" customWidth="1"/>
    <col min="32" max="33" width="15.42578125" style="3" customWidth="1"/>
    <col min="34" max="34" width="11.42578125" style="3" customWidth="1"/>
    <col min="35" max="35" width="19" customWidth="1"/>
    <col min="40" max="40" width="9.85546875" customWidth="1"/>
    <col min="44" max="44" width="10.85546875" customWidth="1"/>
    <col min="48" max="48" width="13.140625" customWidth="1"/>
    <col min="50" max="50" width="17.42578125" customWidth="1"/>
    <col min="56" max="56" width="13.85546875" customWidth="1"/>
  </cols>
  <sheetData>
    <row r="1" spans="2:58" ht="15" x14ac:dyDescent="0.2">
      <c r="B1" s="131" t="s">
        <v>332</v>
      </c>
      <c r="AK1" s="8" t="s">
        <v>321</v>
      </c>
    </row>
    <row r="2" spans="2:58" x14ac:dyDescent="0.2">
      <c r="S2" s="125" t="s">
        <v>358</v>
      </c>
      <c r="U2" s="125" t="s">
        <v>358</v>
      </c>
      <c r="W2" s="129"/>
      <c r="AC2" s="125" t="s">
        <v>358</v>
      </c>
      <c r="AK2" s="8"/>
    </row>
    <row r="3" spans="2:58" x14ac:dyDescent="0.2">
      <c r="B3" s="132" t="s">
        <v>333</v>
      </c>
      <c r="S3" s="126" t="s">
        <v>355</v>
      </c>
      <c r="T3" s="119"/>
      <c r="U3" s="126" t="s">
        <v>355</v>
      </c>
      <c r="V3" s="119"/>
      <c r="W3" s="130"/>
      <c r="AC3" s="126" t="s">
        <v>355</v>
      </c>
      <c r="AK3" s="8"/>
    </row>
    <row r="4" spans="2:58" x14ac:dyDescent="0.2">
      <c r="B4" s="132" t="s">
        <v>335</v>
      </c>
      <c r="S4" s="126" t="s">
        <v>356</v>
      </c>
      <c r="T4" s="124"/>
      <c r="U4" s="126" t="s">
        <v>356</v>
      </c>
      <c r="V4" s="119"/>
      <c r="W4" s="130"/>
      <c r="AC4" s="126" t="s">
        <v>356</v>
      </c>
      <c r="AK4" s="8"/>
    </row>
    <row r="5" spans="2:58" x14ac:dyDescent="0.2">
      <c r="B5" s="132" t="s">
        <v>334</v>
      </c>
      <c r="S5" s="127" t="s">
        <v>357</v>
      </c>
      <c r="T5" s="119"/>
      <c r="U5" s="127" t="s">
        <v>357</v>
      </c>
      <c r="V5" s="119"/>
      <c r="W5" s="130"/>
      <c r="AC5" s="127" t="s">
        <v>357</v>
      </c>
      <c r="AK5" s="8"/>
    </row>
    <row r="6" spans="2:58" x14ac:dyDescent="0.2">
      <c r="G6" s="3" t="s">
        <v>345</v>
      </c>
      <c r="J6" s="3" t="s">
        <v>345</v>
      </c>
      <c r="L6" s="3" t="s">
        <v>345</v>
      </c>
      <c r="N6" s="3" t="s">
        <v>345</v>
      </c>
      <c r="R6" s="3" t="s">
        <v>345</v>
      </c>
      <c r="T6" s="3" t="s">
        <v>345</v>
      </c>
      <c r="V6" s="3" t="s">
        <v>345</v>
      </c>
      <c r="X6" s="3" t="s">
        <v>345</v>
      </c>
      <c r="AD6" s="3" t="s">
        <v>345</v>
      </c>
      <c r="AK6" s="8"/>
    </row>
    <row r="7" spans="2:58" x14ac:dyDescent="0.2">
      <c r="C7" s="4" t="s">
        <v>240</v>
      </c>
      <c r="D7" s="4" t="s">
        <v>241</v>
      </c>
      <c r="E7" s="4" t="s">
        <v>242</v>
      </c>
      <c r="F7" s="4" t="s">
        <v>243</v>
      </c>
      <c r="G7" s="4" t="s">
        <v>346</v>
      </c>
      <c r="H7" s="4" t="s">
        <v>245</v>
      </c>
      <c r="I7" s="4" t="s">
        <v>246</v>
      </c>
      <c r="J7" s="4" t="s">
        <v>347</v>
      </c>
      <c r="K7" s="4" t="s">
        <v>248</v>
      </c>
      <c r="L7" s="4" t="s">
        <v>348</v>
      </c>
      <c r="M7" s="4" t="s">
        <v>249</v>
      </c>
      <c r="N7" s="4" t="s">
        <v>349</v>
      </c>
      <c r="O7" s="4" t="s">
        <v>250</v>
      </c>
      <c r="P7" s="4" t="s">
        <v>251</v>
      </c>
      <c r="Q7" s="4" t="s">
        <v>252</v>
      </c>
      <c r="R7" s="4" t="s">
        <v>350</v>
      </c>
      <c r="S7" s="4" t="s">
        <v>253</v>
      </c>
      <c r="T7" s="4" t="s">
        <v>352</v>
      </c>
      <c r="U7" s="4" t="s">
        <v>254</v>
      </c>
      <c r="V7" s="4" t="s">
        <v>353</v>
      </c>
      <c r="W7" s="4" t="s">
        <v>255</v>
      </c>
      <c r="X7" s="4" t="s">
        <v>354</v>
      </c>
      <c r="Y7" s="4" t="s">
        <v>256</v>
      </c>
      <c r="Z7" s="4" t="s">
        <v>257</v>
      </c>
      <c r="AA7" s="4" t="s">
        <v>258</v>
      </c>
      <c r="AB7" s="4" t="s">
        <v>259</v>
      </c>
      <c r="AC7" s="4" t="s">
        <v>260</v>
      </c>
      <c r="AD7" s="4" t="s">
        <v>359</v>
      </c>
      <c r="AE7" s="4" t="s">
        <v>261</v>
      </c>
      <c r="AF7" s="4" t="s">
        <v>262</v>
      </c>
      <c r="AG7" s="4" t="s">
        <v>263</v>
      </c>
      <c r="AH7" s="4" t="s">
        <v>264</v>
      </c>
      <c r="AI7" s="4" t="s">
        <v>265</v>
      </c>
    </row>
    <row r="8" spans="2:58" x14ac:dyDescent="0.2">
      <c r="B8" s="123" t="s">
        <v>294</v>
      </c>
      <c r="C8" s="118" t="s">
        <v>209</v>
      </c>
      <c r="D8" s="118" t="s">
        <v>210</v>
      </c>
      <c r="E8" s="118" t="s">
        <v>226</v>
      </c>
      <c r="F8" s="118" t="s">
        <v>211</v>
      </c>
      <c r="G8" s="121" t="s">
        <v>338</v>
      </c>
      <c r="H8" s="118" t="s">
        <v>317</v>
      </c>
      <c r="I8" s="118" t="s">
        <v>212</v>
      </c>
      <c r="J8" s="121" t="s">
        <v>339</v>
      </c>
      <c r="K8" s="118" t="s">
        <v>213</v>
      </c>
      <c r="L8" s="121" t="s">
        <v>341</v>
      </c>
      <c r="M8" s="118" t="s">
        <v>214</v>
      </c>
      <c r="N8" s="121" t="s">
        <v>340</v>
      </c>
      <c r="O8" s="118" t="s">
        <v>281</v>
      </c>
      <c r="P8" s="118" t="s">
        <v>215</v>
      </c>
      <c r="Q8" s="118" t="s">
        <v>216</v>
      </c>
      <c r="R8" s="121" t="s">
        <v>342</v>
      </c>
      <c r="S8" s="128" t="s">
        <v>217</v>
      </c>
      <c r="T8" s="121" t="s">
        <v>351</v>
      </c>
      <c r="U8" s="128" t="s">
        <v>218</v>
      </c>
      <c r="V8" s="121" t="s">
        <v>344</v>
      </c>
      <c r="W8" s="118" t="s">
        <v>219</v>
      </c>
      <c r="X8" s="121" t="s">
        <v>343</v>
      </c>
      <c r="Y8" s="118" t="s">
        <v>324</v>
      </c>
      <c r="Z8" s="118" t="s">
        <v>221</v>
      </c>
      <c r="AA8" s="118" t="s">
        <v>220</v>
      </c>
      <c r="AB8" s="118" t="s">
        <v>280</v>
      </c>
      <c r="AC8" s="128" t="s">
        <v>361</v>
      </c>
      <c r="AD8" s="121" t="s">
        <v>360</v>
      </c>
      <c r="AE8" s="118" t="s">
        <v>222</v>
      </c>
      <c r="AF8" s="118" t="s">
        <v>223</v>
      </c>
      <c r="AG8" s="118" t="s">
        <v>224</v>
      </c>
      <c r="AH8" s="118" t="s">
        <v>225</v>
      </c>
      <c r="AI8" s="122" t="s">
        <v>362</v>
      </c>
      <c r="AK8" s="148" t="s">
        <v>315</v>
      </c>
      <c r="AL8" s="148"/>
      <c r="AM8" s="146" t="s">
        <v>210</v>
      </c>
      <c r="AN8" s="146"/>
      <c r="AO8" s="146" t="s">
        <v>316</v>
      </c>
      <c r="AP8" s="146"/>
      <c r="AQ8" s="146" t="s">
        <v>317</v>
      </c>
      <c r="AR8" s="146"/>
      <c r="AS8" s="146" t="s">
        <v>318</v>
      </c>
      <c r="AT8" s="146"/>
      <c r="AU8" s="146" t="s">
        <v>221</v>
      </c>
      <c r="AV8" s="146"/>
      <c r="AW8" s="146" t="s">
        <v>220</v>
      </c>
      <c r="AX8" s="146"/>
      <c r="AY8" s="146" t="s">
        <v>222</v>
      </c>
      <c r="AZ8" s="146"/>
      <c r="BA8" s="146" t="s">
        <v>223</v>
      </c>
      <c r="BB8" s="146"/>
      <c r="BC8" s="146" t="s">
        <v>319</v>
      </c>
      <c r="BD8" s="147"/>
      <c r="BE8" s="146" t="s">
        <v>320</v>
      </c>
      <c r="BF8" s="146"/>
    </row>
    <row r="9" spans="2:58" x14ac:dyDescent="0.2">
      <c r="B9" t="s">
        <v>50</v>
      </c>
      <c r="C9" s="3" t="s">
        <v>305</v>
      </c>
      <c r="D9" s="3" t="s">
        <v>302</v>
      </c>
      <c r="E9" s="3" t="s">
        <v>22</v>
      </c>
      <c r="F9" s="3">
        <v>179</v>
      </c>
      <c r="G9" s="3" t="s">
        <v>366</v>
      </c>
      <c r="H9" s="3" t="s">
        <v>24</v>
      </c>
      <c r="I9" s="3">
        <v>194.85</v>
      </c>
      <c r="J9" s="3" t="s">
        <v>366</v>
      </c>
      <c r="K9" s="3">
        <v>1.9</v>
      </c>
      <c r="L9" s="3" t="s">
        <v>366</v>
      </c>
      <c r="M9" s="3">
        <v>20</v>
      </c>
      <c r="N9" s="3" t="s">
        <v>367</v>
      </c>
      <c r="O9" s="3">
        <v>2</v>
      </c>
      <c r="P9" s="3">
        <v>6</v>
      </c>
      <c r="Q9" s="3">
        <v>0</v>
      </c>
      <c r="R9" s="3" t="s">
        <v>368</v>
      </c>
      <c r="S9" s="106">
        <v>6</v>
      </c>
      <c r="T9" s="3" t="s">
        <v>369</v>
      </c>
      <c r="U9" s="106">
        <v>3.4</v>
      </c>
      <c r="V9" s="3" t="s">
        <v>370</v>
      </c>
      <c r="W9" s="3">
        <v>35</v>
      </c>
      <c r="X9" s="3" t="s">
        <v>371</v>
      </c>
      <c r="Y9" s="3" t="s">
        <v>29</v>
      </c>
      <c r="Z9" s="3" t="s">
        <v>33</v>
      </c>
      <c r="AA9" s="3" t="s">
        <v>313</v>
      </c>
      <c r="AB9" s="3">
        <v>0</v>
      </c>
      <c r="AC9" s="106">
        <v>1.5333330000000001</v>
      </c>
      <c r="AD9" s="3" t="s">
        <v>286</v>
      </c>
      <c r="AE9" s="3" t="s">
        <v>43</v>
      </c>
      <c r="AF9" s="3" t="s">
        <v>304</v>
      </c>
      <c r="AG9" s="3" t="s">
        <v>287</v>
      </c>
      <c r="AH9" s="3" t="s">
        <v>46</v>
      </c>
      <c r="AI9">
        <v>0</v>
      </c>
      <c r="AK9" s="3">
        <v>1</v>
      </c>
      <c r="AL9" s="104" t="s">
        <v>301</v>
      </c>
      <c r="AM9" s="2">
        <v>1</v>
      </c>
      <c r="AN9" s="105" t="s">
        <v>302</v>
      </c>
      <c r="AO9" s="1">
        <v>1</v>
      </c>
      <c r="AP9" s="105" t="s">
        <v>16</v>
      </c>
      <c r="AQ9" s="1">
        <v>1</v>
      </c>
      <c r="AR9" s="105" t="s">
        <v>24</v>
      </c>
      <c r="AS9" s="1">
        <v>1</v>
      </c>
      <c r="AT9" s="105" t="s">
        <v>29</v>
      </c>
      <c r="AU9" s="1">
        <v>1</v>
      </c>
      <c r="AV9" s="105" t="s">
        <v>33</v>
      </c>
      <c r="AW9" s="1">
        <v>1</v>
      </c>
      <c r="AX9" s="105" t="s">
        <v>303</v>
      </c>
      <c r="AY9" s="1">
        <v>1</v>
      </c>
      <c r="AZ9" s="105" t="s">
        <v>33</v>
      </c>
      <c r="BA9" s="1">
        <v>1</v>
      </c>
      <c r="BB9" s="105" t="s">
        <v>304</v>
      </c>
      <c r="BC9" s="1">
        <v>0</v>
      </c>
      <c r="BD9" s="105" t="s">
        <v>286</v>
      </c>
      <c r="BE9" s="1">
        <v>1</v>
      </c>
      <c r="BF9" s="105" t="s">
        <v>46</v>
      </c>
    </row>
    <row r="10" spans="2:58" x14ac:dyDescent="0.2">
      <c r="B10" t="s">
        <v>51</v>
      </c>
      <c r="C10" s="3" t="s">
        <v>305</v>
      </c>
      <c r="D10" s="3" t="s">
        <v>302</v>
      </c>
      <c r="E10" s="3" t="s">
        <v>22</v>
      </c>
      <c r="F10" s="3">
        <v>400</v>
      </c>
      <c r="G10" s="3" t="s">
        <v>372</v>
      </c>
      <c r="H10" s="3" t="s">
        <v>24</v>
      </c>
      <c r="I10" s="3">
        <v>700</v>
      </c>
      <c r="J10" s="3" t="s">
        <v>367</v>
      </c>
      <c r="K10" s="3">
        <v>3.6</v>
      </c>
      <c r="L10" s="3" t="s">
        <v>373</v>
      </c>
      <c r="M10" s="3">
        <v>10</v>
      </c>
      <c r="N10" s="3" t="s">
        <v>372</v>
      </c>
      <c r="O10" s="3">
        <v>3</v>
      </c>
      <c r="P10" s="3">
        <v>3</v>
      </c>
      <c r="Q10" s="3">
        <v>3</v>
      </c>
      <c r="R10" s="3" t="s">
        <v>372</v>
      </c>
      <c r="S10" s="106">
        <v>6.3</v>
      </c>
      <c r="T10" s="3" t="s">
        <v>369</v>
      </c>
      <c r="U10" s="106">
        <v>2.0333329999999998</v>
      </c>
      <c r="V10" s="3" t="s">
        <v>370</v>
      </c>
      <c r="W10" s="3">
        <v>1</v>
      </c>
      <c r="X10" s="3" t="s">
        <v>41</v>
      </c>
      <c r="Y10" s="3" t="s">
        <v>31</v>
      </c>
      <c r="Z10" s="3" t="s">
        <v>35</v>
      </c>
      <c r="AA10" s="3" t="s">
        <v>303</v>
      </c>
      <c r="AB10" s="3">
        <v>0</v>
      </c>
      <c r="AC10" s="106">
        <v>1.8</v>
      </c>
      <c r="AD10" s="3" t="s">
        <v>286</v>
      </c>
      <c r="AE10" s="3" t="s">
        <v>43</v>
      </c>
      <c r="AF10" s="3" t="s">
        <v>304</v>
      </c>
      <c r="AG10" s="3" t="s">
        <v>285</v>
      </c>
      <c r="AH10" s="3" t="s">
        <v>314</v>
      </c>
      <c r="AI10">
        <v>0</v>
      </c>
      <c r="AK10" s="3">
        <v>2</v>
      </c>
      <c r="AL10" s="104" t="s">
        <v>305</v>
      </c>
      <c r="AM10" s="2">
        <v>2</v>
      </c>
      <c r="AN10" s="105" t="s">
        <v>306</v>
      </c>
      <c r="AO10" s="1">
        <v>2</v>
      </c>
      <c r="AP10" s="105" t="s">
        <v>17</v>
      </c>
      <c r="AQ10" s="1">
        <v>2</v>
      </c>
      <c r="AR10" s="105" t="s">
        <v>25</v>
      </c>
      <c r="AS10" s="1">
        <v>2</v>
      </c>
      <c r="AT10" s="105" t="s">
        <v>30</v>
      </c>
      <c r="AU10" s="1">
        <v>2</v>
      </c>
      <c r="AV10" s="105" t="s">
        <v>34</v>
      </c>
      <c r="AW10" s="1">
        <v>2</v>
      </c>
      <c r="AX10" s="105" t="s">
        <v>307</v>
      </c>
      <c r="AY10" s="1">
        <v>2</v>
      </c>
      <c r="AZ10" s="105" t="s">
        <v>41</v>
      </c>
      <c r="BA10" s="1">
        <v>2</v>
      </c>
      <c r="BB10" s="105" t="s">
        <v>308</v>
      </c>
      <c r="BC10" s="1">
        <v>1</v>
      </c>
      <c r="BD10" s="105" t="s">
        <v>285</v>
      </c>
      <c r="BE10" s="1">
        <v>2</v>
      </c>
      <c r="BF10" s="105" t="s">
        <v>47</v>
      </c>
    </row>
    <row r="11" spans="2:58" x14ac:dyDescent="0.2">
      <c r="B11" t="s">
        <v>52</v>
      </c>
      <c r="C11" s="3" t="s">
        <v>305</v>
      </c>
      <c r="D11" s="3" t="s">
        <v>302</v>
      </c>
      <c r="E11" s="3" t="s">
        <v>16</v>
      </c>
      <c r="F11" s="3">
        <v>1000</v>
      </c>
      <c r="G11" s="3" t="s">
        <v>374</v>
      </c>
      <c r="H11" s="3" t="s">
        <v>27</v>
      </c>
      <c r="I11" s="3">
        <v>70</v>
      </c>
      <c r="J11" s="3" t="s">
        <v>366</v>
      </c>
      <c r="K11" s="3">
        <v>2.7</v>
      </c>
      <c r="L11" s="3" t="s">
        <v>372</v>
      </c>
      <c r="M11" s="3">
        <v>0</v>
      </c>
      <c r="N11" s="3" t="s">
        <v>366</v>
      </c>
      <c r="O11" s="3">
        <v>2</v>
      </c>
      <c r="P11" s="3">
        <v>3</v>
      </c>
      <c r="Q11" s="3">
        <v>5</v>
      </c>
      <c r="R11" s="3" t="s">
        <v>375</v>
      </c>
      <c r="S11" s="106">
        <v>6.1</v>
      </c>
      <c r="T11" s="3" t="s">
        <v>369</v>
      </c>
      <c r="U11" s="106">
        <v>2.733333</v>
      </c>
      <c r="V11" s="3" t="s">
        <v>370</v>
      </c>
      <c r="W11" s="3">
        <v>10</v>
      </c>
      <c r="X11" s="3" t="s">
        <v>42</v>
      </c>
      <c r="Y11" s="3" t="s">
        <v>30</v>
      </c>
      <c r="Z11" s="3" t="s">
        <v>34</v>
      </c>
      <c r="AA11" s="3" t="s">
        <v>313</v>
      </c>
      <c r="AB11" s="3">
        <v>0</v>
      </c>
      <c r="AC11" s="106">
        <v>1.3</v>
      </c>
      <c r="AD11" s="3" t="s">
        <v>286</v>
      </c>
      <c r="AE11" s="3" t="s">
        <v>43</v>
      </c>
      <c r="AF11" s="3" t="s">
        <v>304</v>
      </c>
      <c r="AG11" s="3" t="s">
        <v>286</v>
      </c>
      <c r="AH11" s="3" t="s">
        <v>46</v>
      </c>
      <c r="AI11">
        <v>0</v>
      </c>
      <c r="AK11" s="104"/>
      <c r="AL11" s="104"/>
      <c r="AM11" s="2">
        <v>3</v>
      </c>
      <c r="AN11" s="105" t="s">
        <v>309</v>
      </c>
      <c r="AO11" s="1">
        <v>3</v>
      </c>
      <c r="AP11" s="105" t="s">
        <v>18</v>
      </c>
      <c r="AQ11" s="1">
        <v>3</v>
      </c>
      <c r="AR11" s="105" t="s">
        <v>26</v>
      </c>
      <c r="AS11" s="1">
        <v>3</v>
      </c>
      <c r="AT11" s="105" t="s">
        <v>31</v>
      </c>
      <c r="AU11" s="1">
        <v>3</v>
      </c>
      <c r="AV11" s="105" t="s">
        <v>35</v>
      </c>
      <c r="AW11" s="1">
        <v>3</v>
      </c>
      <c r="AX11" s="105" t="s">
        <v>310</v>
      </c>
      <c r="AY11" s="1">
        <v>3</v>
      </c>
      <c r="AZ11" s="105" t="s">
        <v>42</v>
      </c>
      <c r="BA11" s="1">
        <v>3</v>
      </c>
      <c r="BB11" s="105" t="s">
        <v>15</v>
      </c>
      <c r="BC11" s="1">
        <v>2</v>
      </c>
      <c r="BD11" s="105" t="s">
        <v>287</v>
      </c>
      <c r="BE11" s="1">
        <v>3</v>
      </c>
      <c r="BF11" s="105" t="s">
        <v>311</v>
      </c>
    </row>
    <row r="12" spans="2:58" x14ac:dyDescent="0.2">
      <c r="B12" t="s">
        <v>53</v>
      </c>
      <c r="C12" s="3" t="s">
        <v>305</v>
      </c>
      <c r="D12" s="3" t="s">
        <v>302</v>
      </c>
      <c r="E12" s="3" t="s">
        <v>16</v>
      </c>
      <c r="F12" s="3">
        <v>300</v>
      </c>
      <c r="G12" s="3" t="s">
        <v>372</v>
      </c>
      <c r="H12" s="3" t="s">
        <v>26</v>
      </c>
      <c r="I12" s="3">
        <v>200</v>
      </c>
      <c r="J12" s="3" t="s">
        <v>372</v>
      </c>
      <c r="K12" s="3">
        <v>3.7</v>
      </c>
      <c r="L12" s="3" t="s">
        <v>373</v>
      </c>
      <c r="M12" s="3">
        <v>0</v>
      </c>
      <c r="N12" s="3" t="s">
        <v>366</v>
      </c>
      <c r="O12" s="3">
        <v>2</v>
      </c>
      <c r="P12" s="3">
        <v>2</v>
      </c>
      <c r="Q12" s="3">
        <v>3</v>
      </c>
      <c r="R12" s="3" t="s">
        <v>372</v>
      </c>
      <c r="S12" s="106">
        <v>5.5</v>
      </c>
      <c r="T12" s="3" t="s">
        <v>369</v>
      </c>
      <c r="U12" s="106">
        <v>3.233333</v>
      </c>
      <c r="V12" s="3" t="s">
        <v>370</v>
      </c>
      <c r="W12" s="3">
        <v>0</v>
      </c>
      <c r="X12" s="3" t="s">
        <v>33</v>
      </c>
      <c r="Y12" s="3" t="s">
        <v>31</v>
      </c>
      <c r="Z12" s="3" t="s">
        <v>35</v>
      </c>
      <c r="AA12" s="3" t="s">
        <v>303</v>
      </c>
      <c r="AB12" s="3">
        <v>0</v>
      </c>
      <c r="AC12" s="106">
        <v>2.1333329999999999</v>
      </c>
      <c r="AD12" s="3" t="s">
        <v>286</v>
      </c>
      <c r="AE12" s="3" t="s">
        <v>43</v>
      </c>
      <c r="AF12" s="3" t="s">
        <v>304</v>
      </c>
      <c r="AG12" s="3" t="s">
        <v>287</v>
      </c>
      <c r="AH12" s="3" t="s">
        <v>46</v>
      </c>
      <c r="AI12">
        <v>0</v>
      </c>
      <c r="AK12" s="104"/>
      <c r="AL12" s="104"/>
      <c r="AM12" s="2">
        <v>4</v>
      </c>
      <c r="AN12" s="105" t="s">
        <v>312</v>
      </c>
      <c r="AO12" s="1">
        <v>4</v>
      </c>
      <c r="AP12" s="105" t="s">
        <v>19</v>
      </c>
      <c r="AQ12" s="1">
        <v>4</v>
      </c>
      <c r="AR12" s="105" t="s">
        <v>27</v>
      </c>
      <c r="AS12" s="1">
        <v>4</v>
      </c>
      <c r="AT12" s="105" t="s">
        <v>32</v>
      </c>
      <c r="AU12" s="104"/>
      <c r="AV12" s="104"/>
      <c r="AW12" s="1">
        <v>4</v>
      </c>
      <c r="AX12" s="105" t="s">
        <v>313</v>
      </c>
      <c r="AY12" s="1">
        <v>4</v>
      </c>
      <c r="AZ12" s="105" t="s">
        <v>43</v>
      </c>
      <c r="BA12" s="104"/>
      <c r="BB12" s="104"/>
      <c r="BC12" s="104"/>
      <c r="BD12" s="104"/>
      <c r="BE12" s="1">
        <v>4</v>
      </c>
      <c r="BF12" s="105" t="s">
        <v>314</v>
      </c>
    </row>
    <row r="13" spans="2:58" x14ac:dyDescent="0.2">
      <c r="B13" t="s">
        <v>54</v>
      </c>
      <c r="C13" s="3" t="s">
        <v>305</v>
      </c>
      <c r="D13" s="3" t="s">
        <v>302</v>
      </c>
      <c r="E13" s="3" t="s">
        <v>18</v>
      </c>
      <c r="F13" s="3">
        <v>700</v>
      </c>
      <c r="G13" s="3" t="s">
        <v>367</v>
      </c>
      <c r="H13" s="3" t="s">
        <v>25</v>
      </c>
      <c r="I13" s="3">
        <v>200</v>
      </c>
      <c r="J13" s="3" t="s">
        <v>372</v>
      </c>
      <c r="K13" s="3">
        <v>3.53</v>
      </c>
      <c r="L13" s="3" t="s">
        <v>373</v>
      </c>
      <c r="M13" s="3">
        <v>2</v>
      </c>
      <c r="N13" s="3" t="s">
        <v>366</v>
      </c>
      <c r="O13" s="3">
        <v>2</v>
      </c>
      <c r="P13" s="3">
        <v>3</v>
      </c>
      <c r="Q13" s="3">
        <v>6</v>
      </c>
      <c r="R13" s="3" t="s">
        <v>375</v>
      </c>
      <c r="S13" s="106">
        <v>6.1333330000000004</v>
      </c>
      <c r="T13" s="3" t="s">
        <v>369</v>
      </c>
      <c r="U13" s="106">
        <v>2.5</v>
      </c>
      <c r="V13" s="3" t="s">
        <v>370</v>
      </c>
      <c r="W13" s="3">
        <v>0</v>
      </c>
      <c r="X13" s="3" t="s">
        <v>33</v>
      </c>
      <c r="Y13" s="3" t="s">
        <v>31</v>
      </c>
      <c r="Z13" s="3" t="s">
        <v>34</v>
      </c>
      <c r="AA13" s="3" t="s">
        <v>303</v>
      </c>
      <c r="AB13" s="3">
        <v>0</v>
      </c>
      <c r="AC13" s="106">
        <v>4.5999999999999996</v>
      </c>
      <c r="AD13" s="3" t="s">
        <v>376</v>
      </c>
      <c r="AE13" s="3" t="s">
        <v>42</v>
      </c>
      <c r="AF13" s="3" t="s">
        <v>308</v>
      </c>
      <c r="AG13" s="3" t="s">
        <v>285</v>
      </c>
      <c r="AH13" s="3" t="s">
        <v>47</v>
      </c>
      <c r="AI13">
        <v>3</v>
      </c>
      <c r="AK13" s="104"/>
      <c r="AL13" s="104"/>
      <c r="AM13" s="2">
        <v>5</v>
      </c>
      <c r="AN13" s="105" t="s">
        <v>15</v>
      </c>
      <c r="AO13" s="1">
        <v>5</v>
      </c>
      <c r="AP13" s="105" t="s">
        <v>20</v>
      </c>
      <c r="AQ13" s="1">
        <v>5</v>
      </c>
      <c r="AR13" s="105" t="s">
        <v>15</v>
      </c>
      <c r="AS13" s="104"/>
      <c r="AT13" s="104"/>
      <c r="AU13" s="104"/>
      <c r="AV13" s="104"/>
      <c r="AW13" s="1">
        <v>5</v>
      </c>
      <c r="AX13" s="105" t="s">
        <v>326</v>
      </c>
      <c r="AY13" s="104"/>
      <c r="AZ13" s="104"/>
      <c r="BA13" s="104"/>
      <c r="BB13" s="104"/>
      <c r="BC13" s="104"/>
      <c r="BD13" s="104"/>
      <c r="BE13" s="104"/>
      <c r="BF13" s="104"/>
    </row>
    <row r="14" spans="2:58" x14ac:dyDescent="0.2">
      <c r="B14" t="s">
        <v>55</v>
      </c>
      <c r="C14" s="3" t="s">
        <v>305</v>
      </c>
      <c r="D14" s="3" t="s">
        <v>306</v>
      </c>
      <c r="E14" s="3" t="s">
        <v>22</v>
      </c>
      <c r="F14" s="3">
        <v>1</v>
      </c>
      <c r="G14" s="3" t="s">
        <v>366</v>
      </c>
      <c r="H14" s="3" t="s">
        <v>25</v>
      </c>
      <c r="I14" s="3">
        <v>2000</v>
      </c>
      <c r="J14" s="3" t="s">
        <v>374</v>
      </c>
      <c r="K14" s="3">
        <v>2.4</v>
      </c>
      <c r="L14" s="3" t="s">
        <v>366</v>
      </c>
      <c r="M14" s="3">
        <v>0</v>
      </c>
      <c r="N14" s="3" t="s">
        <v>366</v>
      </c>
      <c r="O14" s="3">
        <v>6</v>
      </c>
      <c r="P14" s="3">
        <v>2</v>
      </c>
      <c r="Q14" s="3">
        <v>7</v>
      </c>
      <c r="R14" s="3" t="s">
        <v>375</v>
      </c>
      <c r="S14" s="106">
        <v>5.0666669999999998</v>
      </c>
      <c r="T14" s="3" t="s">
        <v>372</v>
      </c>
      <c r="U14" s="106">
        <v>2.4666670000000002</v>
      </c>
      <c r="V14" s="3" t="s">
        <v>370</v>
      </c>
      <c r="W14" s="3">
        <v>1</v>
      </c>
      <c r="X14" s="3" t="s">
        <v>41</v>
      </c>
      <c r="Y14" s="3" t="s">
        <v>31</v>
      </c>
      <c r="Z14" s="3" t="s">
        <v>34</v>
      </c>
      <c r="AA14" s="3" t="s">
        <v>307</v>
      </c>
      <c r="AB14" s="3">
        <v>0</v>
      </c>
      <c r="AC14" s="106">
        <v>4</v>
      </c>
      <c r="AD14" s="3" t="s">
        <v>286</v>
      </c>
      <c r="AE14" s="3" t="s">
        <v>43</v>
      </c>
      <c r="AF14" s="3" t="s">
        <v>308</v>
      </c>
      <c r="AG14" s="3" t="s">
        <v>285</v>
      </c>
      <c r="AH14" s="3" t="s">
        <v>311</v>
      </c>
      <c r="AI14">
        <v>4</v>
      </c>
      <c r="AK14" s="104"/>
      <c r="AL14" s="104"/>
      <c r="AM14" s="104"/>
      <c r="AN14" s="104"/>
      <c r="AO14" s="1">
        <v>6</v>
      </c>
      <c r="AP14" s="105" t="s">
        <v>21</v>
      </c>
      <c r="AQ14" s="1">
        <v>6</v>
      </c>
      <c r="AR14" s="105" t="s">
        <v>29</v>
      </c>
      <c r="AS14" s="104"/>
      <c r="AT14" s="104"/>
      <c r="AU14" s="104"/>
      <c r="AV14" s="104"/>
      <c r="AW14" s="104"/>
      <c r="AX14" s="104"/>
      <c r="AY14" s="104"/>
      <c r="AZ14" s="104"/>
      <c r="BA14" s="104"/>
      <c r="BB14" s="104"/>
      <c r="BC14" s="104"/>
      <c r="BD14" s="104"/>
      <c r="BE14" s="104"/>
      <c r="BF14" s="104"/>
    </row>
    <row r="15" spans="2:58" x14ac:dyDescent="0.2">
      <c r="B15" t="s">
        <v>56</v>
      </c>
      <c r="C15" s="3" t="s">
        <v>305</v>
      </c>
      <c r="D15" s="3" t="s">
        <v>302</v>
      </c>
      <c r="E15" s="3" t="s">
        <v>15</v>
      </c>
      <c r="F15" s="3">
        <v>300</v>
      </c>
      <c r="G15" s="3" t="s">
        <v>372</v>
      </c>
      <c r="H15" s="3" t="s">
        <v>24</v>
      </c>
      <c r="I15" s="3">
        <v>500</v>
      </c>
      <c r="J15" s="3" t="s">
        <v>367</v>
      </c>
      <c r="K15" s="3">
        <v>3.55</v>
      </c>
      <c r="L15" s="3" t="s">
        <v>373</v>
      </c>
      <c r="M15" s="3">
        <v>0</v>
      </c>
      <c r="N15" s="3" t="s">
        <v>366</v>
      </c>
      <c r="O15" s="3">
        <v>2</v>
      </c>
      <c r="P15" s="3">
        <v>2</v>
      </c>
      <c r="Q15" s="3">
        <v>4</v>
      </c>
      <c r="R15" s="3" t="s">
        <v>372</v>
      </c>
      <c r="S15" s="106">
        <v>5.5666669999999998</v>
      </c>
      <c r="T15" s="3" t="s">
        <v>369</v>
      </c>
      <c r="U15" s="106">
        <v>4</v>
      </c>
      <c r="V15" s="3" t="s">
        <v>377</v>
      </c>
      <c r="W15" s="3">
        <v>0</v>
      </c>
      <c r="X15" s="3" t="s">
        <v>33</v>
      </c>
      <c r="Y15" s="3" t="s">
        <v>30</v>
      </c>
      <c r="Z15" s="3" t="s">
        <v>34</v>
      </c>
      <c r="AA15" s="3" t="s">
        <v>303</v>
      </c>
      <c r="AB15" s="3">
        <v>0</v>
      </c>
      <c r="AC15" s="106">
        <v>1</v>
      </c>
      <c r="AD15" s="3" t="s">
        <v>286</v>
      </c>
      <c r="AE15" s="3" t="s">
        <v>43</v>
      </c>
      <c r="AF15" s="3" t="s">
        <v>304</v>
      </c>
      <c r="AG15" s="3" t="s">
        <v>286</v>
      </c>
      <c r="AH15" s="3" t="s">
        <v>311</v>
      </c>
      <c r="AI15">
        <v>1</v>
      </c>
      <c r="AK15" s="104"/>
      <c r="AL15" s="104"/>
      <c r="AM15" s="104"/>
      <c r="AN15" s="104"/>
      <c r="AO15" s="1">
        <v>7</v>
      </c>
      <c r="AP15" s="105" t="s">
        <v>22</v>
      </c>
      <c r="AQ15" s="104"/>
      <c r="AR15" s="104"/>
      <c r="AS15" s="104"/>
      <c r="AT15" s="104"/>
      <c r="AU15" s="104"/>
      <c r="AV15" s="104"/>
      <c r="AW15" s="104"/>
      <c r="AX15" s="104"/>
      <c r="AY15" s="104"/>
      <c r="AZ15" s="104"/>
      <c r="BA15" s="104"/>
      <c r="BB15" s="104"/>
      <c r="BC15" s="104"/>
      <c r="BD15" s="104"/>
      <c r="BE15" s="104"/>
      <c r="BF15" s="104"/>
    </row>
    <row r="16" spans="2:58" x14ac:dyDescent="0.2">
      <c r="B16" t="s">
        <v>57</v>
      </c>
      <c r="C16" s="3" t="s">
        <v>305</v>
      </c>
      <c r="D16" s="3" t="s">
        <v>302</v>
      </c>
      <c r="E16" s="3" t="s">
        <v>20</v>
      </c>
      <c r="F16" s="3">
        <v>400</v>
      </c>
      <c r="G16" s="3" t="s">
        <v>372</v>
      </c>
      <c r="H16" s="3" t="s">
        <v>24</v>
      </c>
      <c r="I16" s="3">
        <v>700</v>
      </c>
      <c r="J16" s="3" t="s">
        <v>367</v>
      </c>
      <c r="K16" s="3">
        <v>2.9</v>
      </c>
      <c r="L16" s="3" t="s">
        <v>372</v>
      </c>
      <c r="M16" s="3">
        <v>15</v>
      </c>
      <c r="N16" s="3" t="s">
        <v>372</v>
      </c>
      <c r="O16" s="3">
        <v>4</v>
      </c>
      <c r="P16" s="3">
        <v>4</v>
      </c>
      <c r="Q16" s="3">
        <v>8</v>
      </c>
      <c r="R16" s="3" t="s">
        <v>375</v>
      </c>
      <c r="S16" s="106">
        <v>5.766667</v>
      </c>
      <c r="T16" s="3" t="s">
        <v>369</v>
      </c>
      <c r="U16" s="106">
        <v>3.9666670000000002</v>
      </c>
      <c r="V16" s="3" t="s">
        <v>377</v>
      </c>
      <c r="W16" s="3">
        <v>4</v>
      </c>
      <c r="X16" s="3" t="s">
        <v>41</v>
      </c>
      <c r="Y16" s="3" t="s">
        <v>31</v>
      </c>
      <c r="Z16" s="3" t="s">
        <v>33</v>
      </c>
      <c r="AA16" s="3" t="s">
        <v>310</v>
      </c>
      <c r="AB16" s="3">
        <v>1</v>
      </c>
      <c r="AC16" s="106">
        <v>5.4333330000000002</v>
      </c>
      <c r="AD16" s="3" t="s">
        <v>376</v>
      </c>
      <c r="AE16" s="3" t="s">
        <v>43</v>
      </c>
      <c r="AF16" s="3" t="s">
        <v>304</v>
      </c>
      <c r="AG16" s="3" t="s">
        <v>286</v>
      </c>
      <c r="AH16" s="3" t="s">
        <v>46</v>
      </c>
      <c r="AI16">
        <v>0</v>
      </c>
      <c r="AK16" s="104"/>
      <c r="AL16" s="104"/>
      <c r="AM16" s="104"/>
      <c r="AN16" s="104"/>
      <c r="AO16" s="1">
        <v>8</v>
      </c>
      <c r="AP16" s="105" t="s">
        <v>15</v>
      </c>
      <c r="AQ16" s="104"/>
      <c r="AR16" s="104"/>
      <c r="AS16" s="104"/>
      <c r="AT16" s="104"/>
      <c r="AU16" s="104"/>
      <c r="AV16" s="104"/>
      <c r="AW16" s="104"/>
      <c r="AX16" s="104"/>
      <c r="AY16" s="104"/>
      <c r="AZ16" s="104"/>
      <c r="BA16" s="104"/>
      <c r="BB16" s="104"/>
      <c r="BC16" s="104"/>
      <c r="BD16" s="104"/>
      <c r="BE16" s="104"/>
      <c r="BF16" s="104"/>
    </row>
    <row r="17" spans="2:58" x14ac:dyDescent="0.2">
      <c r="B17" t="s">
        <v>58</v>
      </c>
      <c r="C17" s="3" t="s">
        <v>305</v>
      </c>
      <c r="D17" s="3" t="s">
        <v>302</v>
      </c>
      <c r="E17" s="3" t="s">
        <v>17</v>
      </c>
      <c r="F17" s="3">
        <v>400</v>
      </c>
      <c r="G17" s="3" t="s">
        <v>372</v>
      </c>
      <c r="H17" s="3" t="s">
        <v>24</v>
      </c>
      <c r="I17" s="3">
        <v>0</v>
      </c>
      <c r="J17" s="3" t="s">
        <v>366</v>
      </c>
      <c r="K17" s="3">
        <v>3.07</v>
      </c>
      <c r="L17" s="3" t="s">
        <v>367</v>
      </c>
      <c r="M17" s="3">
        <v>10</v>
      </c>
      <c r="N17" s="3" t="s">
        <v>372</v>
      </c>
      <c r="O17" s="3">
        <v>2</v>
      </c>
      <c r="P17" s="3">
        <v>2</v>
      </c>
      <c r="Q17" s="3">
        <v>14</v>
      </c>
      <c r="R17" s="3" t="s">
        <v>378</v>
      </c>
      <c r="S17" s="106">
        <v>6.733333</v>
      </c>
      <c r="T17" s="3" t="s">
        <v>379</v>
      </c>
      <c r="U17" s="106">
        <v>1.5</v>
      </c>
      <c r="V17" s="3" t="s">
        <v>380</v>
      </c>
      <c r="W17" s="3">
        <v>10</v>
      </c>
      <c r="X17" s="3" t="s">
        <v>42</v>
      </c>
      <c r="Y17" s="3" t="s">
        <v>29</v>
      </c>
      <c r="Z17" s="3" t="s">
        <v>34</v>
      </c>
      <c r="AA17" s="3" t="s">
        <v>307</v>
      </c>
      <c r="AB17" s="3">
        <v>0</v>
      </c>
      <c r="AC17" s="106">
        <v>1.0333330000000001</v>
      </c>
      <c r="AD17" s="3" t="s">
        <v>286</v>
      </c>
      <c r="AE17" s="3" t="s">
        <v>43</v>
      </c>
      <c r="AF17" s="3" t="s">
        <v>304</v>
      </c>
      <c r="AG17" s="3" t="s">
        <v>286</v>
      </c>
      <c r="AH17" s="3" t="s">
        <v>314</v>
      </c>
      <c r="AI17">
        <v>3</v>
      </c>
      <c r="AK17" s="7"/>
      <c r="AL17" s="7"/>
      <c r="AM17" s="7"/>
      <c r="AN17" s="7"/>
      <c r="AO17" s="1">
        <v>9</v>
      </c>
      <c r="AP17" s="105" t="s">
        <v>29</v>
      </c>
      <c r="AR17" s="7"/>
      <c r="AS17" s="7"/>
      <c r="AT17" s="7"/>
      <c r="AU17" s="7"/>
      <c r="AV17" s="7"/>
      <c r="AW17" s="7"/>
      <c r="AX17" s="7"/>
      <c r="AY17" s="7"/>
      <c r="AZ17" s="7"/>
      <c r="BA17" s="7"/>
      <c r="BB17" s="7"/>
      <c r="BC17" s="7"/>
      <c r="BD17" s="7"/>
      <c r="BE17" s="7"/>
      <c r="BF17" s="7"/>
    </row>
    <row r="18" spans="2:58" x14ac:dyDescent="0.2">
      <c r="B18" t="s">
        <v>59</v>
      </c>
      <c r="C18" s="3" t="s">
        <v>305</v>
      </c>
      <c r="D18" s="3" t="s">
        <v>302</v>
      </c>
      <c r="E18" s="3" t="s">
        <v>22</v>
      </c>
      <c r="F18" s="3">
        <v>843</v>
      </c>
      <c r="G18" s="3" t="s">
        <v>367</v>
      </c>
      <c r="H18" s="3" t="s">
        <v>26</v>
      </c>
      <c r="I18" s="3">
        <v>190.52</v>
      </c>
      <c r="J18" s="3" t="s">
        <v>366</v>
      </c>
      <c r="K18" s="3">
        <v>3.62</v>
      </c>
      <c r="L18" s="3" t="s">
        <v>373</v>
      </c>
      <c r="M18" s="3">
        <v>16</v>
      </c>
      <c r="N18" s="3" t="s">
        <v>372</v>
      </c>
      <c r="O18" s="3">
        <v>2</v>
      </c>
      <c r="P18" s="3">
        <v>2</v>
      </c>
      <c r="Q18" s="3">
        <v>5</v>
      </c>
      <c r="R18" s="3" t="s">
        <v>375</v>
      </c>
      <c r="S18" s="106">
        <v>5.5666669999999998</v>
      </c>
      <c r="T18" s="3" t="s">
        <v>369</v>
      </c>
      <c r="U18" s="106">
        <v>6.1666670000000003</v>
      </c>
      <c r="V18" s="3" t="s">
        <v>381</v>
      </c>
      <c r="W18" s="3">
        <v>20</v>
      </c>
      <c r="X18" s="3" t="s">
        <v>42</v>
      </c>
      <c r="Y18" s="3" t="s">
        <v>30</v>
      </c>
      <c r="Z18" s="3" t="s">
        <v>34</v>
      </c>
      <c r="AA18" s="3" t="s">
        <v>310</v>
      </c>
      <c r="AB18" s="3">
        <v>0</v>
      </c>
      <c r="AC18" s="106">
        <v>2.266667</v>
      </c>
      <c r="AD18" s="3" t="s">
        <v>286</v>
      </c>
      <c r="AE18" s="3" t="s">
        <v>43</v>
      </c>
      <c r="AF18" s="3" t="s">
        <v>308</v>
      </c>
      <c r="AG18" s="3" t="s">
        <v>285</v>
      </c>
      <c r="AH18" s="3" t="s">
        <v>46</v>
      </c>
      <c r="AI18">
        <v>1</v>
      </c>
    </row>
    <row r="19" spans="2:58" x14ac:dyDescent="0.2">
      <c r="B19" t="s">
        <v>60</v>
      </c>
      <c r="C19" s="3" t="s">
        <v>305</v>
      </c>
      <c r="D19" s="3" t="s">
        <v>15</v>
      </c>
      <c r="E19" s="3" t="s">
        <v>22</v>
      </c>
      <c r="F19" s="3">
        <v>250</v>
      </c>
      <c r="G19" s="3" t="s">
        <v>372</v>
      </c>
      <c r="H19" s="3" t="s">
        <v>24</v>
      </c>
      <c r="I19" s="3">
        <v>1000</v>
      </c>
      <c r="J19" s="3" t="s">
        <v>374</v>
      </c>
      <c r="K19" s="3">
        <v>3.3</v>
      </c>
      <c r="L19" s="3" t="s">
        <v>367</v>
      </c>
      <c r="M19" s="3">
        <v>10</v>
      </c>
      <c r="N19" s="3" t="s">
        <v>372</v>
      </c>
      <c r="O19" s="3">
        <v>2</v>
      </c>
      <c r="P19" s="3">
        <v>2</v>
      </c>
      <c r="Q19" s="3">
        <v>10</v>
      </c>
      <c r="R19" s="3" t="s">
        <v>378</v>
      </c>
      <c r="S19" s="106">
        <v>6</v>
      </c>
      <c r="T19" s="3" t="s">
        <v>369</v>
      </c>
      <c r="U19" s="106">
        <v>5.4333330000000002</v>
      </c>
      <c r="V19" s="3" t="s">
        <v>381</v>
      </c>
      <c r="W19" s="3">
        <v>5</v>
      </c>
      <c r="X19" s="3" t="s">
        <v>41</v>
      </c>
      <c r="Y19" s="3" t="s">
        <v>31</v>
      </c>
      <c r="Z19" s="3" t="s">
        <v>34</v>
      </c>
      <c r="AA19" s="3" t="s">
        <v>303</v>
      </c>
      <c r="AB19" s="3">
        <v>0</v>
      </c>
      <c r="AC19" s="106">
        <v>2.0666669999999998</v>
      </c>
      <c r="AD19" s="3" t="s">
        <v>286</v>
      </c>
      <c r="AE19" s="3" t="s">
        <v>43</v>
      </c>
      <c r="AF19" s="3" t="s">
        <v>304</v>
      </c>
      <c r="AG19" s="3" t="s">
        <v>286</v>
      </c>
      <c r="AH19" s="3" t="s">
        <v>46</v>
      </c>
      <c r="AI19">
        <v>0</v>
      </c>
    </row>
    <row r="20" spans="2:58" x14ac:dyDescent="0.2">
      <c r="B20" t="s">
        <v>61</v>
      </c>
      <c r="C20" s="3" t="s">
        <v>305</v>
      </c>
      <c r="D20" s="3" t="s">
        <v>302</v>
      </c>
      <c r="E20" s="3" t="s">
        <v>15</v>
      </c>
      <c r="F20" s="3">
        <v>20</v>
      </c>
      <c r="G20" s="3" t="s">
        <v>366</v>
      </c>
      <c r="H20" s="3" t="s">
        <v>24</v>
      </c>
      <c r="I20" s="3">
        <v>700</v>
      </c>
      <c r="J20" s="3" t="s">
        <v>367</v>
      </c>
      <c r="K20" s="3">
        <v>2.2999999999999998</v>
      </c>
      <c r="L20" s="3" t="s">
        <v>366</v>
      </c>
      <c r="M20" s="3">
        <v>0</v>
      </c>
      <c r="N20" s="3" t="s">
        <v>366</v>
      </c>
      <c r="O20" s="3">
        <v>2</v>
      </c>
      <c r="P20" s="3">
        <v>3</v>
      </c>
      <c r="Q20" s="3">
        <v>10</v>
      </c>
      <c r="R20" s="3" t="s">
        <v>378</v>
      </c>
      <c r="S20" s="106">
        <v>5.6</v>
      </c>
      <c r="T20" s="3" t="s">
        <v>369</v>
      </c>
      <c r="U20" s="106">
        <v>3</v>
      </c>
      <c r="V20" s="3" t="s">
        <v>370</v>
      </c>
      <c r="W20" s="3">
        <v>0</v>
      </c>
      <c r="X20" s="3" t="s">
        <v>33</v>
      </c>
      <c r="Y20" s="3" t="s">
        <v>30</v>
      </c>
      <c r="Z20" s="3" t="s">
        <v>35</v>
      </c>
      <c r="AA20" s="3" t="s">
        <v>310</v>
      </c>
      <c r="AB20" s="3">
        <v>0</v>
      </c>
      <c r="AC20" s="106">
        <v>4</v>
      </c>
      <c r="AD20" s="3" t="s">
        <v>286</v>
      </c>
      <c r="AE20" s="3" t="s">
        <v>41</v>
      </c>
      <c r="AF20" s="3" t="s">
        <v>304</v>
      </c>
      <c r="AG20" s="3" t="s">
        <v>285</v>
      </c>
      <c r="AH20" s="3" t="s">
        <v>46</v>
      </c>
      <c r="AI20">
        <v>4</v>
      </c>
    </row>
    <row r="21" spans="2:58" x14ac:dyDescent="0.2">
      <c r="B21" t="s">
        <v>62</v>
      </c>
      <c r="C21" s="3" t="s">
        <v>305</v>
      </c>
      <c r="D21" s="3" t="s">
        <v>302</v>
      </c>
      <c r="E21" s="3" t="s">
        <v>22</v>
      </c>
      <c r="F21" s="3">
        <v>500</v>
      </c>
      <c r="G21" s="3" t="s">
        <v>367</v>
      </c>
      <c r="H21" s="3" t="s">
        <v>24</v>
      </c>
      <c r="I21" s="3">
        <v>200</v>
      </c>
      <c r="J21" s="3" t="s">
        <v>372</v>
      </c>
      <c r="K21" s="3">
        <v>3.2440000000000002</v>
      </c>
      <c r="L21" s="3" t="s">
        <v>367</v>
      </c>
      <c r="M21" s="3">
        <v>0</v>
      </c>
      <c r="N21" s="3" t="s">
        <v>366</v>
      </c>
      <c r="O21" s="3">
        <v>2</v>
      </c>
      <c r="P21" s="3">
        <v>2</v>
      </c>
      <c r="Q21" s="3">
        <v>3</v>
      </c>
      <c r="R21" s="3" t="s">
        <v>372</v>
      </c>
      <c r="S21" s="106">
        <v>4</v>
      </c>
      <c r="T21" s="3" t="s">
        <v>382</v>
      </c>
      <c r="U21" s="106">
        <v>5.4666670000000002</v>
      </c>
      <c r="V21" s="3" t="s">
        <v>381</v>
      </c>
      <c r="W21" s="3">
        <v>0</v>
      </c>
      <c r="X21" s="3" t="s">
        <v>33</v>
      </c>
      <c r="Y21" s="3" t="s">
        <v>29</v>
      </c>
      <c r="Z21" s="3" t="s">
        <v>34</v>
      </c>
      <c r="AA21" s="3" t="s">
        <v>303</v>
      </c>
      <c r="AB21" s="3">
        <v>1</v>
      </c>
      <c r="AC21" s="106">
        <v>1.0333330000000001</v>
      </c>
      <c r="AD21" s="3" t="s">
        <v>286</v>
      </c>
      <c r="AE21" s="3" t="s">
        <v>41</v>
      </c>
      <c r="AF21" s="3" t="s">
        <v>304</v>
      </c>
      <c r="AG21" s="3" t="s">
        <v>286</v>
      </c>
      <c r="AH21" s="3" t="s">
        <v>47</v>
      </c>
      <c r="AI21">
        <v>1</v>
      </c>
    </row>
    <row r="22" spans="2:58" x14ac:dyDescent="0.2">
      <c r="B22" t="s">
        <v>63</v>
      </c>
      <c r="C22" s="3" t="s">
        <v>305</v>
      </c>
      <c r="D22" s="3" t="s">
        <v>309</v>
      </c>
      <c r="E22" s="3" t="s">
        <v>22</v>
      </c>
      <c r="F22" s="3">
        <v>100</v>
      </c>
      <c r="G22" s="3" t="s">
        <v>366</v>
      </c>
      <c r="H22" s="3" t="s">
        <v>24</v>
      </c>
      <c r="I22" s="3">
        <v>890</v>
      </c>
      <c r="J22" s="3" t="s">
        <v>367</v>
      </c>
      <c r="K22" s="3">
        <v>3.24</v>
      </c>
      <c r="L22" s="3" t="s">
        <v>367</v>
      </c>
      <c r="M22" s="3">
        <v>0</v>
      </c>
      <c r="N22" s="3" t="s">
        <v>366</v>
      </c>
      <c r="O22" s="3">
        <v>2</v>
      </c>
      <c r="P22" s="3">
        <v>2</v>
      </c>
      <c r="Q22" s="3">
        <v>4</v>
      </c>
      <c r="R22" s="3" t="s">
        <v>372</v>
      </c>
      <c r="S22" s="106">
        <v>4.7</v>
      </c>
      <c r="T22" s="3" t="s">
        <v>372</v>
      </c>
      <c r="U22" s="106">
        <v>6</v>
      </c>
      <c r="V22" s="3" t="s">
        <v>381</v>
      </c>
      <c r="W22" s="3">
        <v>0</v>
      </c>
      <c r="X22" s="3" t="s">
        <v>33</v>
      </c>
      <c r="Y22" s="3" t="s">
        <v>32</v>
      </c>
      <c r="Z22" s="3" t="s">
        <v>34</v>
      </c>
      <c r="AA22" s="3" t="s">
        <v>303</v>
      </c>
      <c r="AB22" s="3">
        <v>0</v>
      </c>
      <c r="AC22" s="106">
        <v>2</v>
      </c>
      <c r="AD22" s="3" t="s">
        <v>286</v>
      </c>
      <c r="AE22" s="3" t="s">
        <v>43</v>
      </c>
      <c r="AF22" s="3" t="s">
        <v>308</v>
      </c>
      <c r="AG22" s="3" t="s">
        <v>286</v>
      </c>
      <c r="AH22" s="3" t="s">
        <v>46</v>
      </c>
      <c r="AI22">
        <v>5</v>
      </c>
    </row>
    <row r="23" spans="2:58" x14ac:dyDescent="0.2">
      <c r="B23" t="s">
        <v>64</v>
      </c>
      <c r="C23" s="3" t="s">
        <v>305</v>
      </c>
      <c r="D23" s="3" t="s">
        <v>302</v>
      </c>
      <c r="E23" s="3" t="s">
        <v>20</v>
      </c>
      <c r="F23" s="3">
        <v>1600</v>
      </c>
      <c r="G23" s="3" t="s">
        <v>374</v>
      </c>
      <c r="H23" s="3" t="s">
        <v>25</v>
      </c>
      <c r="I23" s="3">
        <v>450</v>
      </c>
      <c r="J23" s="3" t="s">
        <v>372</v>
      </c>
      <c r="K23" s="3">
        <v>3.2</v>
      </c>
      <c r="L23" s="3" t="s">
        <v>367</v>
      </c>
      <c r="M23" s="3">
        <v>0</v>
      </c>
      <c r="N23" s="3" t="s">
        <v>366</v>
      </c>
      <c r="O23" s="3">
        <v>4</v>
      </c>
      <c r="P23" s="3">
        <v>3</v>
      </c>
      <c r="Q23" s="3">
        <v>6</v>
      </c>
      <c r="R23" s="3" t="s">
        <v>375</v>
      </c>
      <c r="S23" s="106">
        <v>6.3</v>
      </c>
      <c r="T23" s="3" t="s">
        <v>369</v>
      </c>
      <c r="U23" s="106">
        <v>3.266667</v>
      </c>
      <c r="V23" s="3" t="s">
        <v>370</v>
      </c>
      <c r="W23" s="3">
        <v>30</v>
      </c>
      <c r="X23" s="3" t="s">
        <v>371</v>
      </c>
      <c r="Y23" s="3" t="s">
        <v>32</v>
      </c>
      <c r="Z23" s="3" t="s">
        <v>33</v>
      </c>
      <c r="AA23" s="3" t="s">
        <v>303</v>
      </c>
      <c r="AB23" s="3">
        <v>0</v>
      </c>
      <c r="AC23" s="106">
        <v>1.0333330000000001</v>
      </c>
      <c r="AD23" s="3" t="s">
        <v>286</v>
      </c>
      <c r="AE23" s="3" t="s">
        <v>43</v>
      </c>
      <c r="AF23" s="3" t="s">
        <v>304</v>
      </c>
      <c r="AG23" s="3" t="s">
        <v>286</v>
      </c>
      <c r="AH23" s="3" t="s">
        <v>46</v>
      </c>
      <c r="AI23">
        <v>0</v>
      </c>
    </row>
    <row r="24" spans="2:58" x14ac:dyDescent="0.2">
      <c r="B24" t="s">
        <v>65</v>
      </c>
      <c r="C24" s="3" t="s">
        <v>305</v>
      </c>
      <c r="D24" s="3" t="s">
        <v>302</v>
      </c>
      <c r="E24" s="3" t="s">
        <v>22</v>
      </c>
      <c r="F24" s="3">
        <v>650</v>
      </c>
      <c r="G24" s="3" t="s">
        <v>367</v>
      </c>
      <c r="H24" s="3" t="s">
        <v>24</v>
      </c>
      <c r="I24" s="3">
        <v>12000</v>
      </c>
      <c r="J24" s="3" t="s">
        <v>374</v>
      </c>
      <c r="K24" s="3">
        <v>3.3</v>
      </c>
      <c r="L24" s="3" t="s">
        <v>367</v>
      </c>
      <c r="M24" s="3">
        <v>0</v>
      </c>
      <c r="N24" s="3" t="s">
        <v>366</v>
      </c>
      <c r="O24" s="3">
        <v>3</v>
      </c>
      <c r="P24" s="3">
        <v>4</v>
      </c>
      <c r="Q24" s="3">
        <v>3</v>
      </c>
      <c r="R24" s="3" t="s">
        <v>372</v>
      </c>
      <c r="S24" s="106">
        <v>6.1</v>
      </c>
      <c r="T24" s="3" t="s">
        <v>369</v>
      </c>
      <c r="U24" s="106">
        <v>3.733333</v>
      </c>
      <c r="V24" s="3" t="s">
        <v>377</v>
      </c>
      <c r="W24" s="3">
        <v>10</v>
      </c>
      <c r="X24" s="3" t="s">
        <v>42</v>
      </c>
      <c r="Y24" s="3" t="s">
        <v>29</v>
      </c>
      <c r="Z24" s="3" t="s">
        <v>35</v>
      </c>
      <c r="AA24" s="3" t="s">
        <v>303</v>
      </c>
      <c r="AB24" s="3">
        <v>0</v>
      </c>
      <c r="AC24" s="106">
        <v>1.1000000000000001</v>
      </c>
      <c r="AD24" s="3" t="s">
        <v>286</v>
      </c>
      <c r="AE24" s="3" t="s">
        <v>42</v>
      </c>
      <c r="AF24" s="3" t="s">
        <v>308</v>
      </c>
      <c r="AG24" s="3" t="s">
        <v>287</v>
      </c>
      <c r="AH24" s="3" t="s">
        <v>46</v>
      </c>
      <c r="AI24">
        <v>2</v>
      </c>
    </row>
    <row r="25" spans="2:58" x14ac:dyDescent="0.2">
      <c r="B25" t="s">
        <v>66</v>
      </c>
      <c r="C25" s="3" t="s">
        <v>305</v>
      </c>
      <c r="D25" s="3" t="s">
        <v>302</v>
      </c>
      <c r="E25" s="3" t="s">
        <v>15</v>
      </c>
      <c r="F25" s="3">
        <v>1000</v>
      </c>
      <c r="G25" s="3" t="s">
        <v>374</v>
      </c>
      <c r="H25" s="3" t="s">
        <v>24</v>
      </c>
      <c r="I25" s="3">
        <v>250</v>
      </c>
      <c r="J25" s="3" t="s">
        <v>372</v>
      </c>
      <c r="K25" s="3">
        <v>3.4</v>
      </c>
      <c r="L25" s="3" t="s">
        <v>367</v>
      </c>
      <c r="M25" s="3">
        <v>0</v>
      </c>
      <c r="N25" s="3" t="s">
        <v>366</v>
      </c>
      <c r="O25" s="3">
        <v>2</v>
      </c>
      <c r="P25" s="3">
        <v>2</v>
      </c>
      <c r="Q25" s="3">
        <v>13</v>
      </c>
      <c r="R25" s="3" t="s">
        <v>378</v>
      </c>
      <c r="S25" s="106">
        <v>5.0999999999999996</v>
      </c>
      <c r="T25" s="3" t="s">
        <v>372</v>
      </c>
      <c r="U25" s="106">
        <v>6.0333329999999998</v>
      </c>
      <c r="V25" s="3" t="s">
        <v>381</v>
      </c>
      <c r="W25" s="3">
        <v>0</v>
      </c>
      <c r="X25" s="3" t="s">
        <v>33</v>
      </c>
      <c r="Y25" s="3" t="s">
        <v>30</v>
      </c>
      <c r="Z25" s="3" t="s">
        <v>34</v>
      </c>
      <c r="AA25" s="3" t="s">
        <v>303</v>
      </c>
      <c r="AB25" s="3">
        <v>0</v>
      </c>
      <c r="AC25" s="106">
        <v>4</v>
      </c>
      <c r="AD25" s="3" t="s">
        <v>286</v>
      </c>
      <c r="AE25" s="3" t="s">
        <v>43</v>
      </c>
      <c r="AF25" s="3" t="s">
        <v>304</v>
      </c>
      <c r="AG25" s="3" t="s">
        <v>286</v>
      </c>
      <c r="AH25" s="3" t="s">
        <v>46</v>
      </c>
      <c r="AI25">
        <v>1</v>
      </c>
    </row>
    <row r="26" spans="2:58" x14ac:dyDescent="0.2">
      <c r="B26" t="s">
        <v>67</v>
      </c>
      <c r="C26" s="3" t="s">
        <v>305</v>
      </c>
      <c r="D26" s="3" t="s">
        <v>302</v>
      </c>
      <c r="E26" s="3" t="s">
        <v>22</v>
      </c>
      <c r="F26" s="3">
        <v>340</v>
      </c>
      <c r="G26" s="3" t="s">
        <v>372</v>
      </c>
      <c r="H26" s="3" t="s">
        <v>24</v>
      </c>
      <c r="I26" s="3">
        <v>600</v>
      </c>
      <c r="J26" s="3" t="s">
        <v>367</v>
      </c>
      <c r="K26" s="3">
        <v>2.58</v>
      </c>
      <c r="L26" s="3" t="s">
        <v>372</v>
      </c>
      <c r="M26" s="3">
        <v>0</v>
      </c>
      <c r="N26" s="3" t="s">
        <v>366</v>
      </c>
      <c r="O26" s="3">
        <v>2</v>
      </c>
      <c r="P26" s="3">
        <v>2</v>
      </c>
      <c r="Q26" s="3">
        <v>2</v>
      </c>
      <c r="R26" s="3" t="s">
        <v>372</v>
      </c>
      <c r="S26" s="106">
        <v>6.2</v>
      </c>
      <c r="T26" s="3" t="s">
        <v>369</v>
      </c>
      <c r="U26" s="106">
        <v>6.1</v>
      </c>
      <c r="V26" s="3" t="s">
        <v>381</v>
      </c>
      <c r="W26" s="3">
        <v>2</v>
      </c>
      <c r="X26" s="3" t="s">
        <v>41</v>
      </c>
      <c r="Y26" s="3" t="s">
        <v>32</v>
      </c>
      <c r="Z26" s="3" t="s">
        <v>34</v>
      </c>
      <c r="AA26" s="3" t="s">
        <v>303</v>
      </c>
      <c r="AB26" s="3">
        <v>0</v>
      </c>
      <c r="AC26" s="106">
        <v>4</v>
      </c>
      <c r="AD26" s="3" t="s">
        <v>286</v>
      </c>
      <c r="AE26" s="3" t="s">
        <v>43</v>
      </c>
      <c r="AF26" s="3" t="s">
        <v>304</v>
      </c>
      <c r="AG26" s="3" t="s">
        <v>285</v>
      </c>
      <c r="AH26" s="3" t="s">
        <v>46</v>
      </c>
      <c r="AI26">
        <v>1</v>
      </c>
    </row>
    <row r="27" spans="2:58" x14ac:dyDescent="0.2">
      <c r="B27" t="s">
        <v>68</v>
      </c>
      <c r="C27" s="3" t="s">
        <v>305</v>
      </c>
      <c r="D27" s="3" t="s">
        <v>312</v>
      </c>
      <c r="E27" s="3" t="s">
        <v>18</v>
      </c>
      <c r="F27" s="3">
        <v>1100</v>
      </c>
      <c r="G27" s="3" t="s">
        <v>374</v>
      </c>
      <c r="H27" s="3" t="s">
        <v>25</v>
      </c>
      <c r="I27" s="3">
        <v>0</v>
      </c>
      <c r="J27" s="3" t="s">
        <v>366</v>
      </c>
      <c r="K27" s="3">
        <v>3.8210000000000002</v>
      </c>
      <c r="L27" s="3" t="s">
        <v>373</v>
      </c>
      <c r="M27" s="3">
        <v>12</v>
      </c>
      <c r="N27" s="3" t="s">
        <v>372</v>
      </c>
      <c r="O27" s="3">
        <v>2</v>
      </c>
      <c r="P27" s="3">
        <v>2</v>
      </c>
      <c r="Q27" s="3">
        <v>16</v>
      </c>
      <c r="R27" s="3" t="s">
        <v>378</v>
      </c>
      <c r="S27" s="106">
        <v>6.5333329999999998</v>
      </c>
      <c r="T27" s="3" t="s">
        <v>379</v>
      </c>
      <c r="U27" s="106">
        <v>5.5</v>
      </c>
      <c r="V27" s="3" t="s">
        <v>381</v>
      </c>
      <c r="W27" s="3">
        <v>0</v>
      </c>
      <c r="X27" s="3" t="s">
        <v>33</v>
      </c>
      <c r="Y27" s="3" t="s">
        <v>32</v>
      </c>
      <c r="Z27" s="3" t="s">
        <v>34</v>
      </c>
      <c r="AA27" s="3" t="s">
        <v>303</v>
      </c>
      <c r="AB27" s="3">
        <v>1</v>
      </c>
      <c r="AC27" s="106">
        <v>4.5333329999999998</v>
      </c>
      <c r="AD27" s="3" t="s">
        <v>376</v>
      </c>
      <c r="AE27" s="3" t="s">
        <v>41</v>
      </c>
      <c r="AF27" s="3" t="s">
        <v>304</v>
      </c>
      <c r="AG27" s="3" t="s">
        <v>287</v>
      </c>
      <c r="AH27" s="3" t="s">
        <v>314</v>
      </c>
      <c r="AI27">
        <v>0</v>
      </c>
    </row>
    <row r="28" spans="2:58" x14ac:dyDescent="0.2">
      <c r="B28" t="s">
        <v>69</v>
      </c>
      <c r="C28" s="3" t="s">
        <v>305</v>
      </c>
      <c r="D28" s="3" t="s">
        <v>302</v>
      </c>
      <c r="E28" s="3" t="s">
        <v>22</v>
      </c>
      <c r="F28" s="3">
        <v>50</v>
      </c>
      <c r="G28" s="3" t="s">
        <v>366</v>
      </c>
      <c r="H28" s="3" t="s">
        <v>24</v>
      </c>
      <c r="I28" s="3">
        <v>100</v>
      </c>
      <c r="J28" s="3" t="s">
        <v>366</v>
      </c>
      <c r="K28" s="3">
        <v>3.86</v>
      </c>
      <c r="L28" s="3" t="s">
        <v>373</v>
      </c>
      <c r="M28" s="3">
        <v>0</v>
      </c>
      <c r="N28" s="3" t="s">
        <v>366</v>
      </c>
      <c r="O28" s="3">
        <v>3</v>
      </c>
      <c r="P28" s="3">
        <v>3</v>
      </c>
      <c r="Q28" s="3">
        <v>8</v>
      </c>
      <c r="R28" s="3" t="s">
        <v>375</v>
      </c>
      <c r="S28" s="106">
        <v>6.1333330000000004</v>
      </c>
      <c r="T28" s="3" t="s">
        <v>369</v>
      </c>
      <c r="U28" s="106">
        <v>4</v>
      </c>
      <c r="V28" s="3" t="s">
        <v>377</v>
      </c>
      <c r="W28" s="3">
        <v>0</v>
      </c>
      <c r="X28" s="3" t="s">
        <v>33</v>
      </c>
      <c r="Y28" s="3" t="s">
        <v>31</v>
      </c>
      <c r="Z28" s="3" t="s">
        <v>34</v>
      </c>
      <c r="AA28" s="3" t="s">
        <v>303</v>
      </c>
      <c r="AB28" s="3">
        <v>0</v>
      </c>
      <c r="AC28" s="106">
        <v>2</v>
      </c>
      <c r="AD28" s="3" t="s">
        <v>286</v>
      </c>
      <c r="AE28" s="3" t="s">
        <v>43</v>
      </c>
      <c r="AF28" s="3" t="s">
        <v>304</v>
      </c>
      <c r="AG28" s="3" t="s">
        <v>286</v>
      </c>
      <c r="AH28" s="3" t="s">
        <v>46</v>
      </c>
      <c r="AI28">
        <v>2</v>
      </c>
    </row>
    <row r="29" spans="2:58" x14ac:dyDescent="0.2">
      <c r="B29" t="s">
        <v>70</v>
      </c>
      <c r="C29" s="3" t="s">
        <v>305</v>
      </c>
      <c r="D29" s="3" t="s">
        <v>302</v>
      </c>
      <c r="E29" s="3" t="s">
        <v>22</v>
      </c>
      <c r="F29" s="3">
        <v>200</v>
      </c>
      <c r="G29" s="3" t="s">
        <v>372</v>
      </c>
      <c r="H29" s="3" t="s">
        <v>25</v>
      </c>
      <c r="I29" s="3">
        <v>200</v>
      </c>
      <c r="J29" s="3" t="s">
        <v>372</v>
      </c>
      <c r="K29" s="3">
        <v>3.1</v>
      </c>
      <c r="L29" s="3" t="s">
        <v>367</v>
      </c>
      <c r="M29" s="3">
        <v>0</v>
      </c>
      <c r="N29" s="3" t="s">
        <v>366</v>
      </c>
      <c r="O29" s="3">
        <v>2</v>
      </c>
      <c r="P29" s="3">
        <v>2</v>
      </c>
      <c r="Q29" s="3">
        <v>10</v>
      </c>
      <c r="R29" s="3" t="s">
        <v>378</v>
      </c>
      <c r="S29" s="106">
        <v>4.266667</v>
      </c>
      <c r="T29" s="3" t="s">
        <v>382</v>
      </c>
      <c r="U29" s="106">
        <v>5.3666669999999996</v>
      </c>
      <c r="V29" s="3" t="s">
        <v>381</v>
      </c>
      <c r="W29" s="3">
        <v>5</v>
      </c>
      <c r="X29" s="3" t="s">
        <v>41</v>
      </c>
      <c r="Y29" s="3" t="s">
        <v>31</v>
      </c>
      <c r="Z29" s="3" t="s">
        <v>34</v>
      </c>
      <c r="AA29" s="3" t="s">
        <v>313</v>
      </c>
      <c r="AB29" s="3">
        <v>0</v>
      </c>
      <c r="AC29" s="106">
        <v>2.7</v>
      </c>
      <c r="AD29" s="3" t="s">
        <v>286</v>
      </c>
      <c r="AE29" s="3" t="s">
        <v>43</v>
      </c>
      <c r="AF29" s="3" t="s">
        <v>304</v>
      </c>
      <c r="AG29" s="3" t="s">
        <v>286</v>
      </c>
      <c r="AH29" s="3" t="s">
        <v>47</v>
      </c>
      <c r="AI29">
        <v>2</v>
      </c>
    </row>
    <row r="30" spans="2:58" x14ac:dyDescent="0.2">
      <c r="B30" t="s">
        <v>71</v>
      </c>
      <c r="C30" s="3" t="s">
        <v>305</v>
      </c>
      <c r="D30" s="3" t="s">
        <v>302</v>
      </c>
      <c r="E30" s="3" t="s">
        <v>16</v>
      </c>
      <c r="F30" s="3">
        <v>500</v>
      </c>
      <c r="G30" s="3" t="s">
        <v>367</v>
      </c>
      <c r="H30" s="3" t="s">
        <v>24</v>
      </c>
      <c r="I30" s="3">
        <v>300</v>
      </c>
      <c r="J30" s="3" t="s">
        <v>372</v>
      </c>
      <c r="K30" s="3">
        <v>2.6</v>
      </c>
      <c r="L30" s="3" t="s">
        <v>372</v>
      </c>
      <c r="M30" s="3">
        <v>7</v>
      </c>
      <c r="N30" s="3" t="s">
        <v>366</v>
      </c>
      <c r="O30" s="3">
        <v>3</v>
      </c>
      <c r="P30" s="3">
        <v>4</v>
      </c>
      <c r="Q30" s="3">
        <v>1</v>
      </c>
      <c r="R30" s="3" t="s">
        <v>368</v>
      </c>
      <c r="S30" s="106">
        <v>5.5</v>
      </c>
      <c r="T30" s="3" t="s">
        <v>369</v>
      </c>
      <c r="U30" s="106">
        <v>2.266667</v>
      </c>
      <c r="V30" s="3" t="s">
        <v>370</v>
      </c>
      <c r="W30" s="3">
        <v>20</v>
      </c>
      <c r="X30" s="3" t="s">
        <v>42</v>
      </c>
      <c r="Y30" s="3" t="s">
        <v>31</v>
      </c>
      <c r="Z30" s="3" t="s">
        <v>34</v>
      </c>
      <c r="AA30" s="3" t="s">
        <v>307</v>
      </c>
      <c r="AB30" s="3">
        <v>0</v>
      </c>
      <c r="AC30" s="106">
        <v>2.9</v>
      </c>
      <c r="AD30" s="3" t="s">
        <v>286</v>
      </c>
      <c r="AE30" s="3" t="s">
        <v>43</v>
      </c>
      <c r="AF30" s="3" t="s">
        <v>308</v>
      </c>
      <c r="AG30" s="3" t="s">
        <v>287</v>
      </c>
      <c r="AH30" s="3" t="s">
        <v>46</v>
      </c>
      <c r="AI30">
        <v>0</v>
      </c>
    </row>
    <row r="31" spans="2:58" x14ac:dyDescent="0.2">
      <c r="B31" t="s">
        <v>72</v>
      </c>
      <c r="C31" s="3" t="s">
        <v>305</v>
      </c>
      <c r="D31" s="3" t="s">
        <v>302</v>
      </c>
      <c r="E31" s="3" t="s">
        <v>22</v>
      </c>
      <c r="F31" s="3">
        <v>1500</v>
      </c>
      <c r="G31" s="3" t="s">
        <v>374</v>
      </c>
      <c r="H31" s="3" t="s">
        <v>24</v>
      </c>
      <c r="I31" s="3">
        <v>200</v>
      </c>
      <c r="J31" s="3" t="s">
        <v>372</v>
      </c>
      <c r="K31" s="3">
        <v>3.3</v>
      </c>
      <c r="L31" s="3" t="s">
        <v>367</v>
      </c>
      <c r="M31" s="3">
        <v>0</v>
      </c>
      <c r="N31" s="3" t="s">
        <v>366</v>
      </c>
      <c r="O31" s="3">
        <v>2</v>
      </c>
      <c r="P31" s="3">
        <v>2</v>
      </c>
      <c r="Q31" s="3">
        <v>7</v>
      </c>
      <c r="R31" s="3" t="s">
        <v>375</v>
      </c>
      <c r="S31" s="106">
        <v>6.1333330000000004</v>
      </c>
      <c r="T31" s="3" t="s">
        <v>369</v>
      </c>
      <c r="U31" s="106">
        <v>1.0333330000000001</v>
      </c>
      <c r="V31" s="3" t="s">
        <v>380</v>
      </c>
      <c r="W31" s="3">
        <v>47</v>
      </c>
      <c r="X31" s="3" t="s">
        <v>371</v>
      </c>
      <c r="Y31" s="3" t="s">
        <v>31</v>
      </c>
      <c r="Z31" s="3" t="s">
        <v>33</v>
      </c>
      <c r="AA31" s="3" t="s">
        <v>303</v>
      </c>
      <c r="AB31" s="3">
        <v>0</v>
      </c>
      <c r="AC31" s="106">
        <v>4.0333329999999998</v>
      </c>
      <c r="AD31" s="3" t="s">
        <v>286</v>
      </c>
      <c r="AE31" s="3" t="s">
        <v>43</v>
      </c>
      <c r="AF31" s="3" t="s">
        <v>304</v>
      </c>
      <c r="AG31" s="3" t="s">
        <v>286</v>
      </c>
      <c r="AH31" s="3" t="s">
        <v>311</v>
      </c>
      <c r="AI31">
        <v>1</v>
      </c>
    </row>
    <row r="32" spans="2:58" x14ac:dyDescent="0.2">
      <c r="B32" t="s">
        <v>73</v>
      </c>
      <c r="C32" s="3" t="s">
        <v>305</v>
      </c>
      <c r="D32" s="3" t="s">
        <v>306</v>
      </c>
      <c r="E32" s="3" t="s">
        <v>22</v>
      </c>
      <c r="F32" s="3">
        <v>300</v>
      </c>
      <c r="G32" s="3" t="s">
        <v>372</v>
      </c>
      <c r="H32" s="3" t="s">
        <v>24</v>
      </c>
      <c r="I32" s="3">
        <v>1000</v>
      </c>
      <c r="J32" s="3" t="s">
        <v>374</v>
      </c>
      <c r="K32" s="3">
        <v>3.5</v>
      </c>
      <c r="L32" s="3" t="s">
        <v>373</v>
      </c>
      <c r="M32" s="3">
        <v>2</v>
      </c>
      <c r="N32" s="3" t="s">
        <v>366</v>
      </c>
      <c r="O32" s="3">
        <v>3</v>
      </c>
      <c r="P32" s="3">
        <v>2</v>
      </c>
      <c r="Q32" s="3">
        <v>2</v>
      </c>
      <c r="R32" s="3" t="s">
        <v>372</v>
      </c>
      <c r="S32" s="106">
        <v>4</v>
      </c>
      <c r="T32" s="3" t="s">
        <v>382</v>
      </c>
      <c r="U32" s="106">
        <v>3</v>
      </c>
      <c r="V32" s="3" t="s">
        <v>370</v>
      </c>
      <c r="W32" s="3">
        <v>1</v>
      </c>
      <c r="X32" s="3" t="s">
        <v>41</v>
      </c>
      <c r="Y32" s="3" t="s">
        <v>30</v>
      </c>
      <c r="Z32" s="3" t="s">
        <v>34</v>
      </c>
      <c r="AA32" s="3" t="s">
        <v>303</v>
      </c>
      <c r="AB32" s="3">
        <v>0</v>
      </c>
      <c r="AC32" s="106">
        <v>4</v>
      </c>
      <c r="AD32" s="3" t="s">
        <v>286</v>
      </c>
      <c r="AE32" s="3" t="s">
        <v>33</v>
      </c>
      <c r="AF32" s="3" t="s">
        <v>304</v>
      </c>
      <c r="AG32" s="3" t="s">
        <v>287</v>
      </c>
      <c r="AH32" s="3" t="s">
        <v>46</v>
      </c>
      <c r="AI32">
        <v>0</v>
      </c>
    </row>
    <row r="33" spans="2:35" x14ac:dyDescent="0.2">
      <c r="B33" t="s">
        <v>74</v>
      </c>
      <c r="C33" s="3" t="s">
        <v>305</v>
      </c>
      <c r="D33" s="3" t="s">
        <v>302</v>
      </c>
      <c r="E33" s="3" t="s">
        <v>16</v>
      </c>
      <c r="F33" s="3">
        <v>1000</v>
      </c>
      <c r="G33" s="3" t="s">
        <v>374</v>
      </c>
      <c r="H33" s="3" t="s">
        <v>24</v>
      </c>
      <c r="I33" s="3">
        <v>350</v>
      </c>
      <c r="J33" s="3" t="s">
        <v>372</v>
      </c>
      <c r="K33" s="3">
        <v>2.9</v>
      </c>
      <c r="L33" s="3" t="s">
        <v>372</v>
      </c>
      <c r="M33" s="3">
        <v>0</v>
      </c>
      <c r="N33" s="3" t="s">
        <v>366</v>
      </c>
      <c r="O33" s="3">
        <v>2</v>
      </c>
      <c r="P33" s="3">
        <v>2</v>
      </c>
      <c r="Q33" s="3">
        <v>4</v>
      </c>
      <c r="R33" s="3" t="s">
        <v>372</v>
      </c>
      <c r="S33" s="106">
        <v>6.1333330000000004</v>
      </c>
      <c r="T33" s="3" t="s">
        <v>369</v>
      </c>
      <c r="U33" s="106">
        <v>4.0333329999999998</v>
      </c>
      <c r="V33" s="3" t="s">
        <v>377</v>
      </c>
      <c r="W33" s="3">
        <v>1</v>
      </c>
      <c r="X33" s="3" t="s">
        <v>41</v>
      </c>
      <c r="Y33" s="3" t="s">
        <v>30</v>
      </c>
      <c r="Z33" s="3" t="s">
        <v>34</v>
      </c>
      <c r="AA33" s="3" t="s">
        <v>307</v>
      </c>
      <c r="AB33" s="3">
        <v>0</v>
      </c>
      <c r="AC33" s="106">
        <v>2.0666669999999998</v>
      </c>
      <c r="AD33" s="3" t="s">
        <v>286</v>
      </c>
      <c r="AE33" s="3" t="s">
        <v>43</v>
      </c>
      <c r="AF33" s="3" t="s">
        <v>304</v>
      </c>
      <c r="AG33" s="3" t="s">
        <v>287</v>
      </c>
      <c r="AH33" s="3" t="s">
        <v>46</v>
      </c>
      <c r="AI33">
        <v>3</v>
      </c>
    </row>
    <row r="34" spans="2:35" x14ac:dyDescent="0.2">
      <c r="B34" t="s">
        <v>75</v>
      </c>
      <c r="C34" s="3" t="s">
        <v>305</v>
      </c>
      <c r="D34" s="3" t="s">
        <v>302</v>
      </c>
      <c r="E34" s="3" t="s">
        <v>16</v>
      </c>
      <c r="F34" s="3">
        <v>350</v>
      </c>
      <c r="G34" s="3" t="s">
        <v>372</v>
      </c>
      <c r="H34" s="3" t="s">
        <v>24</v>
      </c>
      <c r="I34" s="3">
        <v>200</v>
      </c>
      <c r="J34" s="3" t="s">
        <v>372</v>
      </c>
      <c r="K34" s="3">
        <v>4</v>
      </c>
      <c r="L34" s="3" t="s">
        <v>373</v>
      </c>
      <c r="M34" s="3">
        <v>0</v>
      </c>
      <c r="N34" s="3" t="s">
        <v>366</v>
      </c>
      <c r="O34" s="3">
        <v>0</v>
      </c>
      <c r="P34" s="3">
        <v>2</v>
      </c>
      <c r="Q34" s="3">
        <v>14</v>
      </c>
      <c r="R34" s="3" t="s">
        <v>378</v>
      </c>
      <c r="S34" s="106">
        <v>6.0333329999999998</v>
      </c>
      <c r="T34" s="3" t="s">
        <v>369</v>
      </c>
      <c r="U34" s="106">
        <v>4</v>
      </c>
      <c r="V34" s="3" t="s">
        <v>377</v>
      </c>
      <c r="W34" s="3">
        <v>0</v>
      </c>
      <c r="X34" s="3" t="s">
        <v>33</v>
      </c>
      <c r="Y34" s="3" t="s">
        <v>30</v>
      </c>
      <c r="Z34" s="3" t="s">
        <v>33</v>
      </c>
      <c r="AA34" s="3" t="s">
        <v>303</v>
      </c>
      <c r="AB34" s="3">
        <v>1</v>
      </c>
      <c r="AC34" s="106">
        <v>4</v>
      </c>
      <c r="AD34" s="3" t="s">
        <v>286</v>
      </c>
      <c r="AE34" s="3" t="s">
        <v>33</v>
      </c>
      <c r="AF34" s="3" t="s">
        <v>304</v>
      </c>
      <c r="AG34" s="3" t="s">
        <v>286</v>
      </c>
      <c r="AH34" s="3" t="s">
        <v>47</v>
      </c>
      <c r="AI34">
        <v>0</v>
      </c>
    </row>
    <row r="35" spans="2:35" x14ac:dyDescent="0.2">
      <c r="B35" t="s">
        <v>76</v>
      </c>
      <c r="C35" s="3" t="s">
        <v>305</v>
      </c>
      <c r="D35" s="3" t="s">
        <v>302</v>
      </c>
      <c r="E35" s="3" t="s">
        <v>22</v>
      </c>
      <c r="F35" s="3">
        <v>500</v>
      </c>
      <c r="G35" s="3" t="s">
        <v>367</v>
      </c>
      <c r="H35" s="3" t="s">
        <v>24</v>
      </c>
      <c r="I35" s="3">
        <v>300</v>
      </c>
      <c r="J35" s="3" t="s">
        <v>372</v>
      </c>
      <c r="K35" s="3">
        <v>3.23</v>
      </c>
      <c r="L35" s="3" t="s">
        <v>367</v>
      </c>
      <c r="M35" s="3">
        <v>0</v>
      </c>
      <c r="N35" s="3" t="s">
        <v>366</v>
      </c>
      <c r="O35" s="3">
        <v>2</v>
      </c>
      <c r="P35" s="3">
        <v>3</v>
      </c>
      <c r="Q35" s="3">
        <v>7</v>
      </c>
      <c r="R35" s="3" t="s">
        <v>375</v>
      </c>
      <c r="S35" s="106">
        <v>6.0666669999999998</v>
      </c>
      <c r="T35" s="3" t="s">
        <v>369</v>
      </c>
      <c r="U35" s="106">
        <v>5.0999999999999996</v>
      </c>
      <c r="V35" s="3" t="s">
        <v>381</v>
      </c>
      <c r="W35" s="3">
        <v>30</v>
      </c>
      <c r="X35" s="3" t="s">
        <v>371</v>
      </c>
      <c r="Y35" s="3" t="s">
        <v>30</v>
      </c>
      <c r="Z35" s="3" t="s">
        <v>34</v>
      </c>
      <c r="AA35" s="3" t="s">
        <v>303</v>
      </c>
      <c r="AB35" s="3">
        <v>0</v>
      </c>
      <c r="AC35" s="106">
        <v>4.0999999999999996</v>
      </c>
      <c r="AD35" s="3" t="s">
        <v>286</v>
      </c>
      <c r="AE35" s="3" t="s">
        <v>33</v>
      </c>
      <c r="AF35" s="3" t="s">
        <v>304</v>
      </c>
      <c r="AG35" s="3" t="s">
        <v>286</v>
      </c>
      <c r="AH35" s="3" t="s">
        <v>46</v>
      </c>
      <c r="AI35">
        <v>2</v>
      </c>
    </row>
    <row r="36" spans="2:35" x14ac:dyDescent="0.2">
      <c r="B36" t="s">
        <v>77</v>
      </c>
      <c r="C36" s="3" t="s">
        <v>305</v>
      </c>
      <c r="D36" s="3" t="s">
        <v>302</v>
      </c>
      <c r="E36" s="3" t="s">
        <v>16</v>
      </c>
      <c r="F36" s="3">
        <v>400</v>
      </c>
      <c r="G36" s="3" t="s">
        <v>372</v>
      </c>
      <c r="H36" s="3" t="s">
        <v>24</v>
      </c>
      <c r="I36" s="3">
        <v>37.06</v>
      </c>
      <c r="J36" s="3" t="s">
        <v>366</v>
      </c>
      <c r="K36" s="3">
        <v>3.1</v>
      </c>
      <c r="L36" s="3" t="s">
        <v>367</v>
      </c>
      <c r="M36" s="3">
        <v>10</v>
      </c>
      <c r="N36" s="3" t="s">
        <v>372</v>
      </c>
      <c r="O36" s="3">
        <v>2</v>
      </c>
      <c r="P36" s="3">
        <v>2</v>
      </c>
      <c r="Q36" s="3">
        <v>7</v>
      </c>
      <c r="R36" s="3" t="s">
        <v>375</v>
      </c>
      <c r="S36" s="106">
        <v>6.4333330000000002</v>
      </c>
      <c r="T36" s="3" t="s">
        <v>369</v>
      </c>
      <c r="U36" s="106">
        <v>1.566667</v>
      </c>
      <c r="V36" s="3" t="s">
        <v>380</v>
      </c>
      <c r="W36" s="3">
        <v>52</v>
      </c>
      <c r="X36" s="3" t="s">
        <v>371</v>
      </c>
      <c r="Y36" s="3" t="s">
        <v>31</v>
      </c>
      <c r="Z36" s="3" t="s">
        <v>35</v>
      </c>
      <c r="AA36" s="3" t="s">
        <v>303</v>
      </c>
      <c r="AB36" s="3">
        <v>0</v>
      </c>
      <c r="AC36" s="106">
        <v>1.5</v>
      </c>
      <c r="AD36" s="3" t="s">
        <v>286</v>
      </c>
      <c r="AE36" s="3" t="s">
        <v>43</v>
      </c>
      <c r="AF36" s="3" t="s">
        <v>308</v>
      </c>
      <c r="AG36" s="3" t="s">
        <v>286</v>
      </c>
      <c r="AH36" s="3" t="s">
        <v>46</v>
      </c>
      <c r="AI36">
        <v>1</v>
      </c>
    </row>
    <row r="37" spans="2:35" x14ac:dyDescent="0.2">
      <c r="B37" t="s">
        <v>78</v>
      </c>
      <c r="C37" s="3" t="s">
        <v>305</v>
      </c>
      <c r="D37" s="3" t="s">
        <v>302</v>
      </c>
      <c r="E37" s="3" t="s">
        <v>22</v>
      </c>
      <c r="F37" s="3">
        <v>300</v>
      </c>
      <c r="G37" s="3" t="s">
        <v>372</v>
      </c>
      <c r="H37" s="3" t="s">
        <v>24</v>
      </c>
      <c r="I37" s="3">
        <v>100</v>
      </c>
      <c r="J37" s="3" t="s">
        <v>366</v>
      </c>
      <c r="K37" s="3">
        <v>3.1</v>
      </c>
      <c r="L37" s="3" t="s">
        <v>367</v>
      </c>
      <c r="M37" s="3">
        <v>0</v>
      </c>
      <c r="N37" s="3" t="s">
        <v>366</v>
      </c>
      <c r="O37" s="3">
        <v>3</v>
      </c>
      <c r="P37" s="3">
        <v>3</v>
      </c>
      <c r="Q37" s="3">
        <v>10</v>
      </c>
      <c r="R37" s="3" t="s">
        <v>378</v>
      </c>
      <c r="S37" s="106">
        <v>4.9000000000000004</v>
      </c>
      <c r="T37" s="3" t="s">
        <v>372</v>
      </c>
      <c r="U37" s="106">
        <v>2</v>
      </c>
      <c r="V37" s="3" t="s">
        <v>370</v>
      </c>
      <c r="W37" s="3">
        <v>25</v>
      </c>
      <c r="X37" s="3" t="s">
        <v>42</v>
      </c>
      <c r="Y37" s="3" t="s">
        <v>30</v>
      </c>
      <c r="Z37" s="3" t="s">
        <v>34</v>
      </c>
      <c r="AA37" s="3" t="s">
        <v>303</v>
      </c>
      <c r="AB37" s="3">
        <v>0</v>
      </c>
      <c r="AC37" s="106">
        <v>6</v>
      </c>
      <c r="AD37" s="3" t="s">
        <v>383</v>
      </c>
      <c r="AE37" s="3" t="s">
        <v>43</v>
      </c>
      <c r="AF37" s="3" t="s">
        <v>304</v>
      </c>
      <c r="AG37" s="3" t="s">
        <v>286</v>
      </c>
      <c r="AH37" s="3" t="s">
        <v>46</v>
      </c>
      <c r="AI37">
        <v>1</v>
      </c>
    </row>
    <row r="38" spans="2:35" x14ac:dyDescent="0.2">
      <c r="B38" t="s">
        <v>79</v>
      </c>
      <c r="C38" s="3" t="s">
        <v>305</v>
      </c>
      <c r="D38" s="3" t="s">
        <v>302</v>
      </c>
      <c r="E38" s="3" t="s">
        <v>17</v>
      </c>
      <c r="F38" s="3">
        <v>100</v>
      </c>
      <c r="G38" s="3" t="s">
        <v>366</v>
      </c>
      <c r="H38" s="3" t="s">
        <v>24</v>
      </c>
      <c r="I38" s="3">
        <v>17.45</v>
      </c>
      <c r="J38" s="3" t="s">
        <v>366</v>
      </c>
      <c r="K38" s="3">
        <v>3.55</v>
      </c>
      <c r="L38" s="3" t="s">
        <v>373</v>
      </c>
      <c r="M38" s="3">
        <v>10</v>
      </c>
      <c r="N38" s="3" t="s">
        <v>372</v>
      </c>
      <c r="O38" s="3">
        <v>3</v>
      </c>
      <c r="P38" s="3">
        <v>3</v>
      </c>
      <c r="Q38" s="3">
        <v>8</v>
      </c>
      <c r="R38" s="3" t="s">
        <v>375</v>
      </c>
      <c r="S38" s="106">
        <v>4.6333330000000004</v>
      </c>
      <c r="T38" s="3" t="s">
        <v>372</v>
      </c>
      <c r="U38" s="106">
        <v>4.6333330000000004</v>
      </c>
      <c r="V38" s="3" t="s">
        <v>377</v>
      </c>
      <c r="W38" s="3">
        <v>15</v>
      </c>
      <c r="X38" s="3" t="s">
        <v>42</v>
      </c>
      <c r="Y38" s="3" t="s">
        <v>30</v>
      </c>
      <c r="Z38" s="3" t="s">
        <v>34</v>
      </c>
      <c r="AA38" s="3" t="s">
        <v>310</v>
      </c>
      <c r="AB38" s="3">
        <v>0</v>
      </c>
      <c r="AC38" s="106">
        <v>1.3</v>
      </c>
      <c r="AD38" s="3" t="s">
        <v>286</v>
      </c>
      <c r="AE38" s="3" t="s">
        <v>43</v>
      </c>
      <c r="AF38" s="3" t="s">
        <v>308</v>
      </c>
      <c r="AG38" s="3" t="s">
        <v>286</v>
      </c>
      <c r="AH38" s="3" t="s">
        <v>46</v>
      </c>
      <c r="AI38">
        <v>2</v>
      </c>
    </row>
    <row r="39" spans="2:35" x14ac:dyDescent="0.2">
      <c r="B39" t="s">
        <v>80</v>
      </c>
      <c r="C39" s="3" t="s">
        <v>305</v>
      </c>
      <c r="D39" s="3" t="s">
        <v>302</v>
      </c>
      <c r="E39" s="3" t="s">
        <v>22</v>
      </c>
      <c r="F39" s="3">
        <v>100</v>
      </c>
      <c r="G39" s="3" t="s">
        <v>366</v>
      </c>
      <c r="H39" s="3" t="s">
        <v>24</v>
      </c>
      <c r="I39" s="3">
        <v>258</v>
      </c>
      <c r="J39" s="3" t="s">
        <v>372</v>
      </c>
      <c r="K39" s="3">
        <v>3.6</v>
      </c>
      <c r="L39" s="3" t="s">
        <v>373</v>
      </c>
      <c r="M39" s="3">
        <v>0</v>
      </c>
      <c r="N39" s="3" t="s">
        <v>366</v>
      </c>
      <c r="O39" s="3">
        <v>2</v>
      </c>
      <c r="P39" s="3">
        <v>3</v>
      </c>
      <c r="Q39" s="3">
        <v>10</v>
      </c>
      <c r="R39" s="3" t="s">
        <v>378</v>
      </c>
      <c r="S39" s="106">
        <v>5.5333329999999998</v>
      </c>
      <c r="T39" s="3" t="s">
        <v>369</v>
      </c>
      <c r="U39" s="106">
        <v>6.9</v>
      </c>
      <c r="V39" s="3" t="s">
        <v>381</v>
      </c>
      <c r="W39" s="3">
        <v>20</v>
      </c>
      <c r="X39" s="3" t="s">
        <v>42</v>
      </c>
      <c r="Y39" s="3" t="s">
        <v>30</v>
      </c>
      <c r="Z39" s="3" t="s">
        <v>34</v>
      </c>
      <c r="AA39" s="3" t="s">
        <v>303</v>
      </c>
      <c r="AB39" s="3">
        <v>0</v>
      </c>
      <c r="AC39" s="106">
        <v>3.4333330000000002</v>
      </c>
      <c r="AD39" s="3" t="s">
        <v>286</v>
      </c>
      <c r="AE39" s="3" t="s">
        <v>43</v>
      </c>
      <c r="AF39" s="3" t="s">
        <v>304</v>
      </c>
      <c r="AG39" s="3" t="s">
        <v>287</v>
      </c>
      <c r="AH39" s="3" t="s">
        <v>46</v>
      </c>
      <c r="AI39">
        <v>0</v>
      </c>
    </row>
    <row r="40" spans="2:35" x14ac:dyDescent="0.2">
      <c r="B40" t="s">
        <v>81</v>
      </c>
      <c r="C40" s="3" t="s">
        <v>305</v>
      </c>
      <c r="D40" s="3" t="s">
        <v>302</v>
      </c>
      <c r="E40" s="3" t="s">
        <v>22</v>
      </c>
      <c r="F40" s="3">
        <v>500</v>
      </c>
      <c r="G40" s="3" t="s">
        <v>367</v>
      </c>
      <c r="H40" s="3" t="s">
        <v>24</v>
      </c>
      <c r="I40" s="3">
        <v>23</v>
      </c>
      <c r="J40" s="3" t="s">
        <v>366</v>
      </c>
      <c r="K40" s="3">
        <v>2.5</v>
      </c>
      <c r="L40" s="3" t="s">
        <v>372</v>
      </c>
      <c r="M40" s="3">
        <v>20</v>
      </c>
      <c r="N40" s="3" t="s">
        <v>367</v>
      </c>
      <c r="O40" s="3">
        <v>3</v>
      </c>
      <c r="P40" s="3">
        <v>2</v>
      </c>
      <c r="Q40" s="3">
        <v>7</v>
      </c>
      <c r="R40" s="3" t="s">
        <v>375</v>
      </c>
      <c r="S40" s="106">
        <v>3.3</v>
      </c>
      <c r="T40" s="3" t="s">
        <v>382</v>
      </c>
      <c r="U40" s="106">
        <v>2.4333330000000002</v>
      </c>
      <c r="V40" s="3" t="s">
        <v>370</v>
      </c>
      <c r="W40" s="3">
        <v>20</v>
      </c>
      <c r="X40" s="3" t="s">
        <v>42</v>
      </c>
      <c r="Y40" s="3" t="s">
        <v>30</v>
      </c>
      <c r="Z40" s="3" t="s">
        <v>34</v>
      </c>
      <c r="AA40" s="3" t="s">
        <v>303</v>
      </c>
      <c r="AB40" s="3">
        <v>0</v>
      </c>
      <c r="AC40" s="106">
        <v>3.6666669999999999</v>
      </c>
      <c r="AD40" s="3" t="s">
        <v>286</v>
      </c>
      <c r="AE40" s="3" t="s">
        <v>33</v>
      </c>
      <c r="AF40" s="3" t="s">
        <v>304</v>
      </c>
      <c r="AG40" s="3" t="s">
        <v>287</v>
      </c>
      <c r="AH40" s="3" t="s">
        <v>311</v>
      </c>
      <c r="AI40">
        <v>0</v>
      </c>
    </row>
    <row r="41" spans="2:35" x14ac:dyDescent="0.2">
      <c r="B41" t="s">
        <v>82</v>
      </c>
      <c r="C41" s="3" t="s">
        <v>305</v>
      </c>
      <c r="D41" s="3" t="s">
        <v>302</v>
      </c>
      <c r="E41" s="3" t="s">
        <v>16</v>
      </c>
      <c r="F41" s="3">
        <v>500</v>
      </c>
      <c r="G41" s="3" t="s">
        <v>367</v>
      </c>
      <c r="H41" s="3" t="s">
        <v>24</v>
      </c>
      <c r="I41" s="3">
        <v>100</v>
      </c>
      <c r="J41" s="3" t="s">
        <v>366</v>
      </c>
      <c r="K41" s="3">
        <v>2.8</v>
      </c>
      <c r="L41" s="3" t="s">
        <v>372</v>
      </c>
      <c r="M41" s="3">
        <v>0</v>
      </c>
      <c r="N41" s="3" t="s">
        <v>366</v>
      </c>
      <c r="O41" s="3">
        <v>2</v>
      </c>
      <c r="P41" s="3">
        <v>2</v>
      </c>
      <c r="Q41" s="3">
        <v>6</v>
      </c>
      <c r="R41" s="3" t="s">
        <v>375</v>
      </c>
      <c r="S41" s="106">
        <v>6</v>
      </c>
      <c r="T41" s="3" t="s">
        <v>369</v>
      </c>
      <c r="U41" s="106">
        <v>2</v>
      </c>
      <c r="V41" s="3" t="s">
        <v>370</v>
      </c>
      <c r="W41" s="3">
        <v>5</v>
      </c>
      <c r="X41" s="3" t="s">
        <v>41</v>
      </c>
      <c r="Y41" s="3" t="s">
        <v>32</v>
      </c>
      <c r="Z41" s="3" t="s">
        <v>34</v>
      </c>
      <c r="AA41" s="3" t="s">
        <v>307</v>
      </c>
      <c r="AB41" s="3">
        <v>0</v>
      </c>
      <c r="AC41" s="106">
        <v>2.0333329999999998</v>
      </c>
      <c r="AD41" s="3" t="s">
        <v>286</v>
      </c>
      <c r="AE41" s="3" t="s">
        <v>43</v>
      </c>
      <c r="AF41" s="3" t="s">
        <v>304</v>
      </c>
      <c r="AG41" s="3" t="s">
        <v>286</v>
      </c>
      <c r="AH41" s="3" t="s">
        <v>46</v>
      </c>
      <c r="AI41">
        <v>0</v>
      </c>
    </row>
    <row r="42" spans="2:35" x14ac:dyDescent="0.2">
      <c r="B42" t="s">
        <v>83</v>
      </c>
      <c r="C42" s="3" t="s">
        <v>305</v>
      </c>
      <c r="D42" s="3" t="s">
        <v>302</v>
      </c>
      <c r="E42" s="3" t="s">
        <v>22</v>
      </c>
      <c r="F42" s="3">
        <v>500</v>
      </c>
      <c r="G42" s="3" t="s">
        <v>367</v>
      </c>
      <c r="H42" s="3" t="s">
        <v>24</v>
      </c>
      <c r="I42" s="3">
        <v>289</v>
      </c>
      <c r="J42" s="3" t="s">
        <v>372</v>
      </c>
      <c r="K42" s="3">
        <v>2.89</v>
      </c>
      <c r="L42" s="3" t="s">
        <v>372</v>
      </c>
      <c r="M42" s="3">
        <v>7</v>
      </c>
      <c r="N42" s="3" t="s">
        <v>366</v>
      </c>
      <c r="O42" s="3">
        <v>3</v>
      </c>
      <c r="P42" s="3">
        <v>3</v>
      </c>
      <c r="Q42" s="3">
        <v>9</v>
      </c>
      <c r="R42" s="3" t="s">
        <v>375</v>
      </c>
      <c r="S42" s="106">
        <v>5.8</v>
      </c>
      <c r="T42" s="3" t="s">
        <v>369</v>
      </c>
      <c r="U42" s="106">
        <v>4.8666669999999996</v>
      </c>
      <c r="V42" s="3" t="s">
        <v>381</v>
      </c>
      <c r="W42" s="3">
        <v>2</v>
      </c>
      <c r="X42" s="3" t="s">
        <v>41</v>
      </c>
      <c r="Y42" s="3" t="s">
        <v>30</v>
      </c>
      <c r="Z42" s="3" t="s">
        <v>34</v>
      </c>
      <c r="AA42" s="3" t="s">
        <v>310</v>
      </c>
      <c r="AB42" s="3">
        <v>1</v>
      </c>
      <c r="AC42" s="106">
        <v>2.4666670000000002</v>
      </c>
      <c r="AD42" s="3" t="s">
        <v>286</v>
      </c>
      <c r="AE42" s="3" t="s">
        <v>43</v>
      </c>
      <c r="AF42" s="3" t="s">
        <v>304</v>
      </c>
      <c r="AG42" s="3" t="s">
        <v>286</v>
      </c>
      <c r="AH42" s="3" t="s">
        <v>46</v>
      </c>
      <c r="AI42">
        <v>1</v>
      </c>
    </row>
    <row r="43" spans="2:35" x14ac:dyDescent="0.2">
      <c r="B43" t="s">
        <v>84</v>
      </c>
      <c r="C43" s="3" t="s">
        <v>305</v>
      </c>
      <c r="D43" s="3" t="s">
        <v>15</v>
      </c>
      <c r="E43" s="3" t="s">
        <v>15</v>
      </c>
      <c r="F43" s="3">
        <v>15000</v>
      </c>
      <c r="G43" s="3" t="s">
        <v>374</v>
      </c>
      <c r="H43" s="3" t="s">
        <v>15</v>
      </c>
      <c r="I43" s="3">
        <v>10000</v>
      </c>
      <c r="J43" s="3" t="s">
        <v>374</v>
      </c>
      <c r="K43" s="3">
        <v>2.2000000000000002</v>
      </c>
      <c r="L43" s="3" t="s">
        <v>366</v>
      </c>
      <c r="M43" s="3">
        <v>0</v>
      </c>
      <c r="N43" s="3" t="s">
        <v>366</v>
      </c>
      <c r="O43" s="3">
        <v>8</v>
      </c>
      <c r="P43" s="3">
        <v>10</v>
      </c>
      <c r="Q43" s="3">
        <v>80</v>
      </c>
      <c r="R43" s="3" t="s">
        <v>378</v>
      </c>
      <c r="S43" s="106">
        <v>1</v>
      </c>
      <c r="T43" s="3" t="s">
        <v>382</v>
      </c>
      <c r="U43" s="106">
        <v>4</v>
      </c>
      <c r="V43" s="3" t="s">
        <v>377</v>
      </c>
      <c r="W43" s="3">
        <v>0</v>
      </c>
      <c r="X43" s="3" t="s">
        <v>33</v>
      </c>
      <c r="Y43" s="3" t="s">
        <v>30</v>
      </c>
      <c r="Z43" s="3" t="s">
        <v>33</v>
      </c>
      <c r="AA43" s="3" t="s">
        <v>326</v>
      </c>
      <c r="AB43" s="3">
        <v>0</v>
      </c>
      <c r="AC43" s="106">
        <v>4</v>
      </c>
      <c r="AD43" s="3" t="s">
        <v>286</v>
      </c>
      <c r="AE43" s="3" t="s">
        <v>33</v>
      </c>
      <c r="AF43" s="3" t="s">
        <v>15</v>
      </c>
      <c r="AG43" s="3" t="s">
        <v>287</v>
      </c>
      <c r="AH43" s="3" t="s">
        <v>314</v>
      </c>
      <c r="AI43">
        <v>6</v>
      </c>
    </row>
    <row r="44" spans="2:35" x14ac:dyDescent="0.2">
      <c r="B44" t="s">
        <v>85</v>
      </c>
      <c r="C44" s="3" t="s">
        <v>305</v>
      </c>
      <c r="D44" s="3" t="s">
        <v>306</v>
      </c>
      <c r="E44" s="3" t="s">
        <v>16</v>
      </c>
      <c r="F44" s="3">
        <v>1500</v>
      </c>
      <c r="G44" s="3" t="s">
        <v>374</v>
      </c>
      <c r="H44" s="3" t="s">
        <v>24</v>
      </c>
      <c r="I44" s="3">
        <v>678</v>
      </c>
      <c r="J44" s="3" t="s">
        <v>367</v>
      </c>
      <c r="K44" s="3">
        <v>3.6</v>
      </c>
      <c r="L44" s="3" t="s">
        <v>373</v>
      </c>
      <c r="M44" s="3">
        <v>0</v>
      </c>
      <c r="N44" s="3" t="s">
        <v>366</v>
      </c>
      <c r="O44" s="3">
        <v>2</v>
      </c>
      <c r="P44" s="3">
        <v>1</v>
      </c>
      <c r="Q44" s="3">
        <v>4</v>
      </c>
      <c r="R44" s="3" t="s">
        <v>372</v>
      </c>
      <c r="S44" s="106">
        <v>5.9666670000000002</v>
      </c>
      <c r="T44" s="3" t="s">
        <v>369</v>
      </c>
      <c r="U44" s="106">
        <v>3.3666670000000001</v>
      </c>
      <c r="V44" s="3" t="s">
        <v>370</v>
      </c>
      <c r="W44" s="3">
        <v>0</v>
      </c>
      <c r="X44" s="3" t="s">
        <v>33</v>
      </c>
      <c r="Y44" s="3" t="s">
        <v>31</v>
      </c>
      <c r="Z44" s="3" t="s">
        <v>34</v>
      </c>
      <c r="AA44" s="3" t="s">
        <v>307</v>
      </c>
      <c r="AB44" s="3">
        <v>0</v>
      </c>
      <c r="AC44" s="106">
        <v>4.9333330000000002</v>
      </c>
      <c r="AD44" s="3" t="s">
        <v>376</v>
      </c>
      <c r="AE44" s="3" t="s">
        <v>43</v>
      </c>
      <c r="AF44" s="3" t="s">
        <v>304</v>
      </c>
      <c r="AG44" s="3" t="s">
        <v>287</v>
      </c>
      <c r="AH44" s="3" t="s">
        <v>46</v>
      </c>
      <c r="AI44">
        <v>0</v>
      </c>
    </row>
    <row r="45" spans="2:35" x14ac:dyDescent="0.2">
      <c r="B45" t="s">
        <v>86</v>
      </c>
      <c r="C45" s="3" t="s">
        <v>305</v>
      </c>
      <c r="D45" s="3" t="s">
        <v>302</v>
      </c>
      <c r="E45" s="3" t="s">
        <v>22</v>
      </c>
      <c r="F45" s="3">
        <v>700</v>
      </c>
      <c r="G45" s="3" t="s">
        <v>367</v>
      </c>
      <c r="H45" s="3" t="s">
        <v>24</v>
      </c>
      <c r="I45" s="3">
        <v>600</v>
      </c>
      <c r="J45" s="3" t="s">
        <v>367</v>
      </c>
      <c r="K45" s="3">
        <v>2.319</v>
      </c>
      <c r="L45" s="3" t="s">
        <v>366</v>
      </c>
      <c r="M45" s="3">
        <v>0</v>
      </c>
      <c r="N45" s="3" t="s">
        <v>366</v>
      </c>
      <c r="O45" s="3">
        <v>3</v>
      </c>
      <c r="P45" s="3">
        <v>2</v>
      </c>
      <c r="Q45" s="3">
        <v>2</v>
      </c>
      <c r="R45" s="3" t="s">
        <v>372</v>
      </c>
      <c r="S45" s="106">
        <v>6.266667</v>
      </c>
      <c r="T45" s="3" t="s">
        <v>369</v>
      </c>
      <c r="U45" s="106">
        <v>5.8333329999999997</v>
      </c>
      <c r="V45" s="3" t="s">
        <v>381</v>
      </c>
      <c r="W45" s="3">
        <v>5</v>
      </c>
      <c r="X45" s="3" t="s">
        <v>41</v>
      </c>
      <c r="Y45" s="3" t="s">
        <v>32</v>
      </c>
      <c r="Z45" s="3" t="s">
        <v>33</v>
      </c>
      <c r="AA45" s="3" t="s">
        <v>303</v>
      </c>
      <c r="AB45" s="3">
        <v>0</v>
      </c>
      <c r="AC45" s="106">
        <v>1</v>
      </c>
      <c r="AD45" s="3" t="s">
        <v>286</v>
      </c>
      <c r="AE45" s="3" t="s">
        <v>43</v>
      </c>
      <c r="AF45" s="3" t="s">
        <v>304</v>
      </c>
      <c r="AG45" s="3" t="s">
        <v>287</v>
      </c>
      <c r="AH45" s="3" t="s">
        <v>46</v>
      </c>
      <c r="AI45">
        <v>0</v>
      </c>
    </row>
    <row r="46" spans="2:35" x14ac:dyDescent="0.2">
      <c r="B46" t="s">
        <v>87</v>
      </c>
      <c r="C46" s="3" t="s">
        <v>305</v>
      </c>
      <c r="D46" s="3" t="s">
        <v>302</v>
      </c>
      <c r="E46" s="3" t="s">
        <v>16</v>
      </c>
      <c r="F46" s="3">
        <v>3000</v>
      </c>
      <c r="G46" s="3" t="s">
        <v>374</v>
      </c>
      <c r="H46" s="3" t="s">
        <v>25</v>
      </c>
      <c r="I46" s="3">
        <v>220</v>
      </c>
      <c r="J46" s="3" t="s">
        <v>372</v>
      </c>
      <c r="K46" s="3">
        <v>2.9</v>
      </c>
      <c r="L46" s="3" t="s">
        <v>372</v>
      </c>
      <c r="M46" s="3">
        <v>0</v>
      </c>
      <c r="N46" s="3" t="s">
        <v>366</v>
      </c>
      <c r="O46" s="3">
        <v>3</v>
      </c>
      <c r="P46" s="3">
        <v>3</v>
      </c>
      <c r="Q46" s="3">
        <v>11</v>
      </c>
      <c r="R46" s="3" t="s">
        <v>378</v>
      </c>
      <c r="S46" s="106">
        <v>5.5333329999999998</v>
      </c>
      <c r="T46" s="3" t="s">
        <v>369</v>
      </c>
      <c r="U46" s="106">
        <v>3.1666669999999999</v>
      </c>
      <c r="V46" s="3" t="s">
        <v>370</v>
      </c>
      <c r="W46" s="3">
        <v>0</v>
      </c>
      <c r="X46" s="3" t="s">
        <v>33</v>
      </c>
      <c r="Y46" s="3" t="s">
        <v>31</v>
      </c>
      <c r="Z46" s="3" t="s">
        <v>34</v>
      </c>
      <c r="AA46" s="3" t="s">
        <v>303</v>
      </c>
      <c r="AB46" s="3">
        <v>0</v>
      </c>
      <c r="AC46" s="106">
        <v>6.0333329999999998</v>
      </c>
      <c r="AD46" s="3" t="s">
        <v>383</v>
      </c>
      <c r="AE46" s="3" t="s">
        <v>33</v>
      </c>
      <c r="AF46" s="3" t="s">
        <v>304</v>
      </c>
      <c r="AG46" s="3" t="s">
        <v>287</v>
      </c>
      <c r="AH46" s="3" t="s">
        <v>46</v>
      </c>
      <c r="AI46">
        <v>0</v>
      </c>
    </row>
    <row r="47" spans="2:35" x14ac:dyDescent="0.2">
      <c r="B47" t="s">
        <v>88</v>
      </c>
      <c r="C47" s="3" t="s">
        <v>305</v>
      </c>
      <c r="D47" s="3" t="s">
        <v>302</v>
      </c>
      <c r="E47" s="3" t="s">
        <v>20</v>
      </c>
      <c r="F47" s="3">
        <v>600</v>
      </c>
      <c r="G47" s="3" t="s">
        <v>367</v>
      </c>
      <c r="H47" s="3" t="s">
        <v>24</v>
      </c>
      <c r="I47" s="3">
        <v>80</v>
      </c>
      <c r="J47" s="3" t="s">
        <v>366</v>
      </c>
      <c r="K47" s="3">
        <v>2.6</v>
      </c>
      <c r="L47" s="3" t="s">
        <v>372</v>
      </c>
      <c r="M47" s="3">
        <v>20</v>
      </c>
      <c r="N47" s="3" t="s">
        <v>367</v>
      </c>
      <c r="O47" s="3">
        <v>2</v>
      </c>
      <c r="P47" s="3">
        <v>3</v>
      </c>
      <c r="Q47" s="3">
        <v>6</v>
      </c>
      <c r="R47" s="3" t="s">
        <v>375</v>
      </c>
      <c r="S47" s="106">
        <v>6</v>
      </c>
      <c r="T47" s="3" t="s">
        <v>369</v>
      </c>
      <c r="U47" s="106">
        <v>2</v>
      </c>
      <c r="V47" s="3" t="s">
        <v>370</v>
      </c>
      <c r="W47" s="3">
        <v>3</v>
      </c>
      <c r="X47" s="3" t="s">
        <v>41</v>
      </c>
      <c r="Y47" s="3" t="s">
        <v>30</v>
      </c>
      <c r="Z47" s="3" t="s">
        <v>34</v>
      </c>
      <c r="AA47" s="3" t="s">
        <v>303</v>
      </c>
      <c r="AB47" s="3">
        <v>1</v>
      </c>
      <c r="AC47" s="106">
        <v>5</v>
      </c>
      <c r="AD47" s="3" t="s">
        <v>376</v>
      </c>
      <c r="AE47" s="3" t="s">
        <v>43</v>
      </c>
      <c r="AF47" s="3" t="s">
        <v>304</v>
      </c>
      <c r="AG47" s="3" t="s">
        <v>286</v>
      </c>
      <c r="AH47" s="3" t="s">
        <v>46</v>
      </c>
      <c r="AI47">
        <v>0</v>
      </c>
    </row>
    <row r="48" spans="2:35" x14ac:dyDescent="0.2">
      <c r="B48" t="s">
        <v>89</v>
      </c>
      <c r="C48" s="3" t="s">
        <v>305</v>
      </c>
      <c r="D48" s="3" t="s">
        <v>302</v>
      </c>
      <c r="E48" s="3" t="s">
        <v>22</v>
      </c>
      <c r="F48" s="3">
        <v>560</v>
      </c>
      <c r="G48" s="3" t="s">
        <v>367</v>
      </c>
      <c r="H48" s="3" t="s">
        <v>24</v>
      </c>
      <c r="I48" s="3">
        <v>843</v>
      </c>
      <c r="J48" s="3" t="s">
        <v>367</v>
      </c>
      <c r="K48" s="3">
        <v>2.76</v>
      </c>
      <c r="L48" s="3" t="s">
        <v>372</v>
      </c>
      <c r="M48" s="3">
        <v>0</v>
      </c>
      <c r="N48" s="3" t="s">
        <v>366</v>
      </c>
      <c r="O48" s="3">
        <v>3</v>
      </c>
      <c r="P48" s="3">
        <v>3</v>
      </c>
      <c r="Q48" s="3">
        <v>3</v>
      </c>
      <c r="R48" s="3" t="s">
        <v>372</v>
      </c>
      <c r="S48" s="106">
        <v>6.3333329999999997</v>
      </c>
      <c r="T48" s="3" t="s">
        <v>369</v>
      </c>
      <c r="U48" s="106">
        <v>2.7</v>
      </c>
      <c r="V48" s="3" t="s">
        <v>370</v>
      </c>
      <c r="W48" s="3">
        <v>0</v>
      </c>
      <c r="X48" s="3" t="s">
        <v>33</v>
      </c>
      <c r="Y48" s="3" t="s">
        <v>29</v>
      </c>
      <c r="Z48" s="3" t="s">
        <v>34</v>
      </c>
      <c r="AA48" s="3" t="s">
        <v>303</v>
      </c>
      <c r="AB48" s="3">
        <v>1</v>
      </c>
      <c r="AC48" s="106">
        <v>1.1666669999999999</v>
      </c>
      <c r="AD48" s="3" t="s">
        <v>286</v>
      </c>
      <c r="AE48" s="3" t="s">
        <v>43</v>
      </c>
      <c r="AF48" s="3" t="s">
        <v>304</v>
      </c>
      <c r="AG48" s="3" t="s">
        <v>287</v>
      </c>
      <c r="AH48" s="3" t="s">
        <v>47</v>
      </c>
      <c r="AI48">
        <v>0</v>
      </c>
    </row>
    <row r="49" spans="2:35" x14ac:dyDescent="0.2">
      <c r="B49" t="s">
        <v>90</v>
      </c>
      <c r="C49" s="3" t="s">
        <v>305</v>
      </c>
      <c r="D49" s="3" t="s">
        <v>302</v>
      </c>
      <c r="E49" s="3" t="s">
        <v>16</v>
      </c>
      <c r="F49" s="3">
        <v>200</v>
      </c>
      <c r="G49" s="3" t="s">
        <v>372</v>
      </c>
      <c r="H49" s="3" t="s">
        <v>24</v>
      </c>
      <c r="I49" s="3">
        <v>0</v>
      </c>
      <c r="J49" s="3" t="s">
        <v>366</v>
      </c>
      <c r="K49" s="3">
        <v>4</v>
      </c>
      <c r="L49" s="3" t="s">
        <v>373</v>
      </c>
      <c r="M49" s="3">
        <v>0</v>
      </c>
      <c r="N49" s="3" t="s">
        <v>366</v>
      </c>
      <c r="O49" s="3">
        <v>2</v>
      </c>
      <c r="P49" s="3">
        <v>2</v>
      </c>
      <c r="Q49" s="3">
        <v>3</v>
      </c>
      <c r="R49" s="3" t="s">
        <v>372</v>
      </c>
      <c r="S49" s="106">
        <v>3.6</v>
      </c>
      <c r="T49" s="3" t="s">
        <v>382</v>
      </c>
      <c r="U49" s="106">
        <v>4.3666669999999996</v>
      </c>
      <c r="V49" s="3" t="s">
        <v>377</v>
      </c>
      <c r="W49" s="3">
        <v>6</v>
      </c>
      <c r="X49" s="3" t="s">
        <v>41</v>
      </c>
      <c r="Y49" s="3" t="s">
        <v>30</v>
      </c>
      <c r="Z49" s="3" t="s">
        <v>34</v>
      </c>
      <c r="AA49" s="3" t="s">
        <v>303</v>
      </c>
      <c r="AB49" s="3">
        <v>1</v>
      </c>
      <c r="AC49" s="106">
        <v>2.1333329999999999</v>
      </c>
      <c r="AD49" s="3" t="s">
        <v>286</v>
      </c>
      <c r="AE49" s="3" t="s">
        <v>43</v>
      </c>
      <c r="AF49" s="3" t="s">
        <v>308</v>
      </c>
      <c r="AG49" s="3" t="s">
        <v>286</v>
      </c>
      <c r="AH49" s="3" t="s">
        <v>46</v>
      </c>
      <c r="AI49">
        <v>3</v>
      </c>
    </row>
    <row r="50" spans="2:35" x14ac:dyDescent="0.2">
      <c r="B50" t="s">
        <v>91</v>
      </c>
      <c r="C50" s="3" t="s">
        <v>305</v>
      </c>
      <c r="D50" s="3" t="s">
        <v>309</v>
      </c>
      <c r="E50" s="3" t="s">
        <v>22</v>
      </c>
      <c r="F50" s="3">
        <v>1000</v>
      </c>
      <c r="G50" s="3" t="s">
        <v>374</v>
      </c>
      <c r="H50" s="3" t="s">
        <v>25</v>
      </c>
      <c r="I50" s="3">
        <v>4000</v>
      </c>
      <c r="J50" s="3" t="s">
        <v>374</v>
      </c>
      <c r="K50" s="3">
        <v>3.3</v>
      </c>
      <c r="L50" s="3" t="s">
        <v>367</v>
      </c>
      <c r="M50" s="3">
        <v>45</v>
      </c>
      <c r="N50" s="3" t="s">
        <v>373</v>
      </c>
      <c r="O50" s="3">
        <v>3</v>
      </c>
      <c r="P50" s="3">
        <v>4</v>
      </c>
      <c r="Q50" s="3">
        <v>6</v>
      </c>
      <c r="R50" s="3" t="s">
        <v>375</v>
      </c>
      <c r="S50" s="106">
        <v>6.8</v>
      </c>
      <c r="T50" s="3" t="s">
        <v>379</v>
      </c>
      <c r="U50" s="106">
        <v>2.1666669999999999</v>
      </c>
      <c r="V50" s="3" t="s">
        <v>370</v>
      </c>
      <c r="W50" s="3">
        <v>52</v>
      </c>
      <c r="X50" s="3" t="s">
        <v>371</v>
      </c>
      <c r="Y50" s="3" t="s">
        <v>30</v>
      </c>
      <c r="Z50" s="3" t="s">
        <v>35</v>
      </c>
      <c r="AA50" s="3" t="s">
        <v>303</v>
      </c>
      <c r="AB50" s="3">
        <v>0</v>
      </c>
      <c r="AC50" s="106">
        <v>2.2000000000000002</v>
      </c>
      <c r="AD50" s="3" t="s">
        <v>286</v>
      </c>
      <c r="AE50" s="3" t="s">
        <v>33</v>
      </c>
      <c r="AF50" s="3" t="s">
        <v>304</v>
      </c>
      <c r="AG50" s="3" t="s">
        <v>285</v>
      </c>
      <c r="AH50" s="3" t="s">
        <v>314</v>
      </c>
      <c r="AI50">
        <v>0</v>
      </c>
    </row>
    <row r="51" spans="2:35" x14ac:dyDescent="0.2">
      <c r="B51" t="s">
        <v>92</v>
      </c>
      <c r="C51" s="3" t="s">
        <v>305</v>
      </c>
      <c r="D51" s="3" t="s">
        <v>306</v>
      </c>
      <c r="E51" s="3" t="s">
        <v>16</v>
      </c>
      <c r="F51" s="3">
        <v>300</v>
      </c>
      <c r="G51" s="3" t="s">
        <v>372</v>
      </c>
      <c r="H51" s="3" t="s">
        <v>26</v>
      </c>
      <c r="I51" s="3">
        <v>200</v>
      </c>
      <c r="J51" s="3" t="s">
        <v>372</v>
      </c>
      <c r="K51" s="3">
        <v>3.6</v>
      </c>
      <c r="L51" s="3" t="s">
        <v>373</v>
      </c>
      <c r="M51" s="3">
        <v>0</v>
      </c>
      <c r="N51" s="3" t="s">
        <v>366</v>
      </c>
      <c r="O51" s="3">
        <v>2</v>
      </c>
      <c r="P51" s="3">
        <v>3</v>
      </c>
      <c r="Q51" s="3">
        <v>31</v>
      </c>
      <c r="R51" s="3" t="s">
        <v>378</v>
      </c>
      <c r="S51" s="106">
        <v>6</v>
      </c>
      <c r="T51" s="3" t="s">
        <v>369</v>
      </c>
      <c r="U51" s="106">
        <v>1.4666669999999999</v>
      </c>
      <c r="V51" s="3" t="s">
        <v>380</v>
      </c>
      <c r="W51" s="3">
        <v>20</v>
      </c>
      <c r="X51" s="3" t="s">
        <v>42</v>
      </c>
      <c r="Y51" s="3" t="s">
        <v>31</v>
      </c>
      <c r="Z51" s="3" t="s">
        <v>35</v>
      </c>
      <c r="AA51" s="3" t="s">
        <v>303</v>
      </c>
      <c r="AB51" s="3">
        <v>0</v>
      </c>
      <c r="AC51" s="106">
        <v>2</v>
      </c>
      <c r="AD51" s="3" t="s">
        <v>286</v>
      </c>
      <c r="AE51" s="3" t="s">
        <v>43</v>
      </c>
      <c r="AF51" s="3" t="s">
        <v>304</v>
      </c>
      <c r="AG51" s="3" t="s">
        <v>286</v>
      </c>
      <c r="AH51" s="3" t="s">
        <v>46</v>
      </c>
      <c r="AI51">
        <v>3</v>
      </c>
    </row>
    <row r="52" spans="2:35" x14ac:dyDescent="0.2">
      <c r="B52" t="s">
        <v>93</v>
      </c>
      <c r="C52" s="3" t="s">
        <v>301</v>
      </c>
      <c r="D52" s="3" t="s">
        <v>309</v>
      </c>
      <c r="E52" s="3" t="s">
        <v>15</v>
      </c>
      <c r="F52" s="3">
        <v>5</v>
      </c>
      <c r="G52" s="3" t="s">
        <v>366</v>
      </c>
      <c r="H52" s="3" t="s">
        <v>25</v>
      </c>
      <c r="I52" s="3">
        <v>0</v>
      </c>
      <c r="J52" s="3" t="s">
        <v>366</v>
      </c>
      <c r="K52" s="3">
        <v>4</v>
      </c>
      <c r="L52" s="3" t="s">
        <v>373</v>
      </c>
      <c r="M52" s="3">
        <v>60</v>
      </c>
      <c r="N52" s="3" t="s">
        <v>373</v>
      </c>
      <c r="O52" s="3">
        <v>5</v>
      </c>
      <c r="P52" s="3">
        <v>5</v>
      </c>
      <c r="Q52" s="3">
        <v>1</v>
      </c>
      <c r="R52" s="3" t="s">
        <v>368</v>
      </c>
      <c r="S52" s="106">
        <v>4.0666669999999998</v>
      </c>
      <c r="T52" s="3" t="s">
        <v>382</v>
      </c>
      <c r="U52" s="106">
        <v>5.0999999999999996</v>
      </c>
      <c r="V52" s="3" t="s">
        <v>381</v>
      </c>
      <c r="W52" s="3">
        <v>2</v>
      </c>
      <c r="X52" s="3" t="s">
        <v>41</v>
      </c>
      <c r="Y52" s="3" t="s">
        <v>29</v>
      </c>
      <c r="Z52" s="3" t="s">
        <v>35</v>
      </c>
      <c r="AA52" s="3" t="s">
        <v>326</v>
      </c>
      <c r="AB52" s="3">
        <v>1</v>
      </c>
      <c r="AC52" s="106">
        <v>4.0999999999999996</v>
      </c>
      <c r="AD52" s="3" t="s">
        <v>286</v>
      </c>
      <c r="AE52" s="3" t="s">
        <v>33</v>
      </c>
      <c r="AF52" s="3" t="s">
        <v>304</v>
      </c>
      <c r="AG52" s="3" t="s">
        <v>286</v>
      </c>
      <c r="AH52" s="3" t="s">
        <v>46</v>
      </c>
      <c r="AI52">
        <v>0</v>
      </c>
    </row>
    <row r="53" spans="2:35" x14ac:dyDescent="0.2">
      <c r="B53" t="s">
        <v>94</v>
      </c>
      <c r="C53" s="3" t="s">
        <v>305</v>
      </c>
      <c r="D53" s="3" t="s">
        <v>302</v>
      </c>
      <c r="E53" s="3" t="s">
        <v>16</v>
      </c>
      <c r="F53" s="3">
        <v>600</v>
      </c>
      <c r="G53" s="3" t="s">
        <v>367</v>
      </c>
      <c r="H53" s="3" t="s">
        <v>24</v>
      </c>
      <c r="I53" s="3">
        <v>800</v>
      </c>
      <c r="J53" s="3" t="s">
        <v>367</v>
      </c>
      <c r="K53" s="3">
        <v>2.8</v>
      </c>
      <c r="L53" s="3" t="s">
        <v>372</v>
      </c>
      <c r="M53" s="3">
        <v>15</v>
      </c>
      <c r="N53" s="3" t="s">
        <v>372</v>
      </c>
      <c r="O53" s="3">
        <v>3</v>
      </c>
      <c r="P53" s="3">
        <v>5</v>
      </c>
      <c r="Q53" s="3">
        <v>8</v>
      </c>
      <c r="R53" s="3" t="s">
        <v>375</v>
      </c>
      <c r="S53" s="106">
        <v>5.8</v>
      </c>
      <c r="T53" s="3" t="s">
        <v>369</v>
      </c>
      <c r="U53" s="106">
        <v>5.1666670000000003</v>
      </c>
      <c r="V53" s="3" t="s">
        <v>381</v>
      </c>
      <c r="W53" s="3">
        <v>0</v>
      </c>
      <c r="X53" s="3" t="s">
        <v>33</v>
      </c>
      <c r="Y53" s="3" t="s">
        <v>30</v>
      </c>
      <c r="Z53" s="3" t="s">
        <v>34</v>
      </c>
      <c r="AA53" s="3" t="s">
        <v>303</v>
      </c>
      <c r="AB53" s="3">
        <v>0</v>
      </c>
      <c r="AC53" s="106">
        <v>7</v>
      </c>
      <c r="AD53" s="3" t="s">
        <v>285</v>
      </c>
      <c r="AE53" s="3" t="s">
        <v>43</v>
      </c>
      <c r="AF53" s="3" t="s">
        <v>304</v>
      </c>
      <c r="AG53" s="3" t="s">
        <v>287</v>
      </c>
      <c r="AH53" s="3" t="s">
        <v>46</v>
      </c>
      <c r="AI53">
        <v>1</v>
      </c>
    </row>
    <row r="54" spans="2:35" x14ac:dyDescent="0.2">
      <c r="B54" t="s">
        <v>95</v>
      </c>
      <c r="C54" s="3" t="s">
        <v>305</v>
      </c>
      <c r="D54" s="3" t="s">
        <v>302</v>
      </c>
      <c r="E54" s="3" t="s">
        <v>20</v>
      </c>
      <c r="F54" s="3">
        <v>100</v>
      </c>
      <c r="G54" s="3" t="s">
        <v>366</v>
      </c>
      <c r="H54" s="3" t="s">
        <v>24</v>
      </c>
      <c r="I54" s="3">
        <v>37.5</v>
      </c>
      <c r="J54" s="3" t="s">
        <v>366</v>
      </c>
      <c r="K54" s="3">
        <v>3.5</v>
      </c>
      <c r="L54" s="3" t="s">
        <v>373</v>
      </c>
      <c r="M54" s="3">
        <v>0</v>
      </c>
      <c r="N54" s="3" t="s">
        <v>366</v>
      </c>
      <c r="O54" s="3">
        <v>2</v>
      </c>
      <c r="P54" s="3">
        <v>2</v>
      </c>
      <c r="Q54" s="3">
        <v>12</v>
      </c>
      <c r="R54" s="3" t="s">
        <v>378</v>
      </c>
      <c r="S54" s="106">
        <v>5.8666669999999996</v>
      </c>
      <c r="T54" s="3" t="s">
        <v>369</v>
      </c>
      <c r="U54" s="106">
        <v>5.5333329999999998</v>
      </c>
      <c r="V54" s="3" t="s">
        <v>381</v>
      </c>
      <c r="W54" s="3">
        <v>20</v>
      </c>
      <c r="X54" s="3" t="s">
        <v>42</v>
      </c>
      <c r="Y54" s="3" t="s">
        <v>31</v>
      </c>
      <c r="Z54" s="3" t="s">
        <v>34</v>
      </c>
      <c r="AA54" s="3" t="s">
        <v>303</v>
      </c>
      <c r="AB54" s="3">
        <v>0</v>
      </c>
      <c r="AC54" s="106">
        <v>3.233333</v>
      </c>
      <c r="AD54" s="3" t="s">
        <v>286</v>
      </c>
      <c r="AE54" s="3" t="s">
        <v>43</v>
      </c>
      <c r="AF54" s="3" t="s">
        <v>304</v>
      </c>
      <c r="AG54" s="3" t="s">
        <v>287</v>
      </c>
      <c r="AH54" s="3" t="s">
        <v>46</v>
      </c>
      <c r="AI54">
        <v>0</v>
      </c>
    </row>
    <row r="55" spans="2:35" x14ac:dyDescent="0.2">
      <c r="B55" t="s">
        <v>96</v>
      </c>
      <c r="C55" s="3" t="s">
        <v>305</v>
      </c>
      <c r="D55" s="3" t="s">
        <v>302</v>
      </c>
      <c r="E55" s="3" t="s">
        <v>16</v>
      </c>
      <c r="F55" s="3">
        <v>290</v>
      </c>
      <c r="G55" s="3" t="s">
        <v>372</v>
      </c>
      <c r="H55" s="3" t="s">
        <v>24</v>
      </c>
      <c r="I55" s="3">
        <v>100</v>
      </c>
      <c r="J55" s="3" t="s">
        <v>366</v>
      </c>
      <c r="K55" s="3">
        <v>2.7</v>
      </c>
      <c r="L55" s="3" t="s">
        <v>372</v>
      </c>
      <c r="M55" s="3">
        <v>0</v>
      </c>
      <c r="N55" s="3" t="s">
        <v>366</v>
      </c>
      <c r="O55" s="3">
        <v>2</v>
      </c>
      <c r="P55" s="3">
        <v>2</v>
      </c>
      <c r="Q55" s="3">
        <v>11</v>
      </c>
      <c r="R55" s="3" t="s">
        <v>378</v>
      </c>
      <c r="S55" s="106">
        <v>6.9</v>
      </c>
      <c r="T55" s="3" t="s">
        <v>379</v>
      </c>
      <c r="U55" s="106">
        <v>3.9</v>
      </c>
      <c r="V55" s="3" t="s">
        <v>377</v>
      </c>
      <c r="W55" s="3">
        <v>10</v>
      </c>
      <c r="X55" s="3" t="s">
        <v>42</v>
      </c>
      <c r="Y55" s="3" t="s">
        <v>31</v>
      </c>
      <c r="Z55" s="3" t="s">
        <v>34</v>
      </c>
      <c r="AA55" s="3" t="s">
        <v>303</v>
      </c>
      <c r="AB55" s="3">
        <v>0</v>
      </c>
      <c r="AC55" s="106">
        <v>2.1333329999999999</v>
      </c>
      <c r="AD55" s="3" t="s">
        <v>286</v>
      </c>
      <c r="AE55" s="3" t="s">
        <v>33</v>
      </c>
      <c r="AF55" s="3" t="s">
        <v>304</v>
      </c>
      <c r="AG55" s="3" t="s">
        <v>286</v>
      </c>
      <c r="AH55" s="3" t="s">
        <v>46</v>
      </c>
      <c r="AI55">
        <v>2</v>
      </c>
    </row>
    <row r="56" spans="2:35" x14ac:dyDescent="0.2">
      <c r="B56" t="s">
        <v>97</v>
      </c>
      <c r="C56" s="3" t="s">
        <v>305</v>
      </c>
      <c r="D56" s="3" t="s">
        <v>302</v>
      </c>
      <c r="E56" s="3" t="s">
        <v>20</v>
      </c>
      <c r="F56" s="3">
        <v>500</v>
      </c>
      <c r="G56" s="3" t="s">
        <v>367</v>
      </c>
      <c r="H56" s="3" t="s">
        <v>24</v>
      </c>
      <c r="I56" s="3">
        <v>758</v>
      </c>
      <c r="J56" s="3" t="s">
        <v>367</v>
      </c>
      <c r="K56" s="3">
        <v>1.6</v>
      </c>
      <c r="L56" s="3" t="s">
        <v>366</v>
      </c>
      <c r="M56" s="3">
        <v>0</v>
      </c>
      <c r="N56" s="3" t="s">
        <v>366</v>
      </c>
      <c r="O56" s="3">
        <v>2</v>
      </c>
      <c r="P56" s="3">
        <v>2</v>
      </c>
      <c r="Q56" s="3">
        <v>3</v>
      </c>
      <c r="R56" s="3" t="s">
        <v>372</v>
      </c>
      <c r="S56" s="106">
        <v>5.5333329999999998</v>
      </c>
      <c r="T56" s="3" t="s">
        <v>369</v>
      </c>
      <c r="U56" s="106">
        <v>4.6333330000000004</v>
      </c>
      <c r="V56" s="3" t="s">
        <v>377</v>
      </c>
      <c r="W56" s="3">
        <v>15</v>
      </c>
      <c r="X56" s="3" t="s">
        <v>42</v>
      </c>
      <c r="Y56" s="3" t="s">
        <v>30</v>
      </c>
      <c r="Z56" s="3" t="s">
        <v>34</v>
      </c>
      <c r="AA56" s="3" t="s">
        <v>303</v>
      </c>
      <c r="AB56" s="3">
        <v>1</v>
      </c>
      <c r="AC56" s="106">
        <v>5.1666670000000003</v>
      </c>
      <c r="AD56" s="3" t="s">
        <v>376</v>
      </c>
      <c r="AE56" s="3" t="s">
        <v>43</v>
      </c>
      <c r="AF56" s="3" t="s">
        <v>308</v>
      </c>
      <c r="AG56" s="3" t="s">
        <v>287</v>
      </c>
      <c r="AH56" s="3" t="s">
        <v>46</v>
      </c>
      <c r="AI56">
        <v>2</v>
      </c>
    </row>
    <row r="57" spans="2:35" x14ac:dyDescent="0.2">
      <c r="B57" t="s">
        <v>98</v>
      </c>
      <c r="C57" s="3" t="s">
        <v>305</v>
      </c>
      <c r="D57" s="3" t="s">
        <v>302</v>
      </c>
      <c r="E57" s="3" t="s">
        <v>16</v>
      </c>
      <c r="F57" s="3">
        <v>60</v>
      </c>
      <c r="G57" s="3" t="s">
        <v>366</v>
      </c>
      <c r="H57" s="3" t="s">
        <v>24</v>
      </c>
      <c r="I57" s="3">
        <v>0</v>
      </c>
      <c r="J57" s="3" t="s">
        <v>366</v>
      </c>
      <c r="K57" s="3">
        <v>3.3820000000000001</v>
      </c>
      <c r="L57" s="3" t="s">
        <v>367</v>
      </c>
      <c r="M57" s="3">
        <v>0</v>
      </c>
      <c r="N57" s="3" t="s">
        <v>366</v>
      </c>
      <c r="O57" s="3">
        <v>2</v>
      </c>
      <c r="P57" s="3">
        <v>3</v>
      </c>
      <c r="Q57" s="3">
        <v>15</v>
      </c>
      <c r="R57" s="3" t="s">
        <v>378</v>
      </c>
      <c r="S57" s="106">
        <v>5.8666669999999996</v>
      </c>
      <c r="T57" s="3" t="s">
        <v>369</v>
      </c>
      <c r="U57" s="106">
        <v>4.0666669999999998</v>
      </c>
      <c r="V57" s="3" t="s">
        <v>377</v>
      </c>
      <c r="W57" s="3">
        <v>0</v>
      </c>
      <c r="X57" s="3" t="s">
        <v>33</v>
      </c>
      <c r="Y57" s="3" t="s">
        <v>31</v>
      </c>
      <c r="Z57" s="3" t="s">
        <v>34</v>
      </c>
      <c r="AA57" s="3" t="s">
        <v>310</v>
      </c>
      <c r="AB57" s="3">
        <v>0</v>
      </c>
      <c r="AC57" s="106">
        <v>4.0999999999999996</v>
      </c>
      <c r="AD57" s="3" t="s">
        <v>286</v>
      </c>
      <c r="AE57" s="3" t="s">
        <v>41</v>
      </c>
      <c r="AF57" s="3" t="s">
        <v>304</v>
      </c>
      <c r="AG57" s="3" t="s">
        <v>285</v>
      </c>
      <c r="AH57" s="3" t="s">
        <v>314</v>
      </c>
      <c r="AI57">
        <v>1</v>
      </c>
    </row>
    <row r="58" spans="2:35" x14ac:dyDescent="0.2">
      <c r="B58" t="s">
        <v>99</v>
      </c>
      <c r="C58" s="3" t="s">
        <v>305</v>
      </c>
      <c r="D58" s="3" t="s">
        <v>306</v>
      </c>
      <c r="E58" s="3" t="s">
        <v>16</v>
      </c>
      <c r="F58" s="3">
        <v>600</v>
      </c>
      <c r="G58" s="3" t="s">
        <v>367</v>
      </c>
      <c r="H58" s="3" t="s">
        <v>24</v>
      </c>
      <c r="I58" s="3">
        <v>17</v>
      </c>
      <c r="J58" s="3" t="s">
        <v>366</v>
      </c>
      <c r="K58" s="3">
        <v>3.3</v>
      </c>
      <c r="L58" s="3" t="s">
        <v>367</v>
      </c>
      <c r="M58" s="3">
        <v>0</v>
      </c>
      <c r="N58" s="3" t="s">
        <v>366</v>
      </c>
      <c r="O58" s="3">
        <v>3</v>
      </c>
      <c r="P58" s="3">
        <v>4</v>
      </c>
      <c r="Q58" s="3">
        <v>2</v>
      </c>
      <c r="R58" s="3" t="s">
        <v>372</v>
      </c>
      <c r="S58" s="106">
        <v>5.233333</v>
      </c>
      <c r="T58" s="3" t="s">
        <v>372</v>
      </c>
      <c r="U58" s="106">
        <v>5.0666669999999998</v>
      </c>
      <c r="V58" s="3" t="s">
        <v>381</v>
      </c>
      <c r="W58" s="3">
        <v>3</v>
      </c>
      <c r="X58" s="3" t="s">
        <v>41</v>
      </c>
      <c r="Y58" s="3" t="s">
        <v>31</v>
      </c>
      <c r="Z58" s="3" t="s">
        <v>33</v>
      </c>
      <c r="AA58" s="3" t="s">
        <v>303</v>
      </c>
      <c r="AB58" s="3">
        <v>0</v>
      </c>
      <c r="AC58" s="106">
        <v>1.9</v>
      </c>
      <c r="AD58" s="3" t="s">
        <v>286</v>
      </c>
      <c r="AE58" s="3" t="s">
        <v>43</v>
      </c>
      <c r="AF58" s="3" t="s">
        <v>308</v>
      </c>
      <c r="AG58" s="3" t="s">
        <v>286</v>
      </c>
      <c r="AH58" s="3" t="s">
        <v>314</v>
      </c>
      <c r="AI58">
        <v>0</v>
      </c>
    </row>
    <row r="59" spans="2:35" x14ac:dyDescent="0.2">
      <c r="B59" t="s">
        <v>100</v>
      </c>
      <c r="C59" s="3" t="s">
        <v>305</v>
      </c>
      <c r="D59" s="3" t="s">
        <v>302</v>
      </c>
      <c r="E59" s="3" t="s">
        <v>22</v>
      </c>
      <c r="F59" s="3">
        <v>1000</v>
      </c>
      <c r="G59" s="3" t="s">
        <v>374</v>
      </c>
      <c r="H59" s="3" t="s">
        <v>24</v>
      </c>
      <c r="I59" s="3">
        <v>300</v>
      </c>
      <c r="J59" s="3" t="s">
        <v>372</v>
      </c>
      <c r="K59" s="3">
        <v>3</v>
      </c>
      <c r="L59" s="3" t="s">
        <v>367</v>
      </c>
      <c r="M59" s="3">
        <v>0</v>
      </c>
      <c r="N59" s="3" t="s">
        <v>366</v>
      </c>
      <c r="O59" s="3">
        <v>2</v>
      </c>
      <c r="P59" s="3">
        <v>2</v>
      </c>
      <c r="Q59" s="3">
        <v>5</v>
      </c>
      <c r="R59" s="3" t="s">
        <v>375</v>
      </c>
      <c r="S59" s="106">
        <v>6.1666670000000003</v>
      </c>
      <c r="T59" s="3" t="s">
        <v>369</v>
      </c>
      <c r="U59" s="106">
        <v>2.3333330000000001</v>
      </c>
      <c r="V59" s="3" t="s">
        <v>370</v>
      </c>
      <c r="W59" s="3">
        <v>10</v>
      </c>
      <c r="X59" s="3" t="s">
        <v>42</v>
      </c>
      <c r="Y59" s="3" t="s">
        <v>29</v>
      </c>
      <c r="Z59" s="3" t="s">
        <v>34</v>
      </c>
      <c r="AA59" s="3" t="s">
        <v>303</v>
      </c>
      <c r="AB59" s="3">
        <v>0</v>
      </c>
      <c r="AC59" s="106">
        <v>1.6666669999999999</v>
      </c>
      <c r="AD59" s="3" t="s">
        <v>286</v>
      </c>
      <c r="AE59" s="3" t="s">
        <v>41</v>
      </c>
      <c r="AF59" s="3" t="s">
        <v>304</v>
      </c>
      <c r="AG59" s="3" t="s">
        <v>286</v>
      </c>
      <c r="AH59" s="3" t="s">
        <v>46</v>
      </c>
      <c r="AI59">
        <v>0</v>
      </c>
    </row>
    <row r="60" spans="2:35" x14ac:dyDescent="0.2">
      <c r="B60" t="s">
        <v>101</v>
      </c>
      <c r="C60" s="3" t="s">
        <v>305</v>
      </c>
      <c r="D60" s="3" t="s">
        <v>302</v>
      </c>
      <c r="E60" s="3" t="s">
        <v>20</v>
      </c>
      <c r="F60" s="3">
        <v>1200</v>
      </c>
      <c r="G60" s="3" t="s">
        <v>374</v>
      </c>
      <c r="H60" s="3" t="s">
        <v>24</v>
      </c>
      <c r="I60" s="3">
        <v>200</v>
      </c>
      <c r="J60" s="3" t="s">
        <v>372</v>
      </c>
      <c r="K60" s="3">
        <v>3.4</v>
      </c>
      <c r="L60" s="3" t="s">
        <v>367</v>
      </c>
      <c r="M60" s="3">
        <v>14.5</v>
      </c>
      <c r="N60" s="3" t="s">
        <v>372</v>
      </c>
      <c r="O60" s="3">
        <v>3</v>
      </c>
      <c r="P60" s="3">
        <v>3</v>
      </c>
      <c r="Q60" s="3">
        <v>10</v>
      </c>
      <c r="R60" s="3" t="s">
        <v>378</v>
      </c>
      <c r="S60" s="106">
        <v>5.9666670000000002</v>
      </c>
      <c r="T60" s="3" t="s">
        <v>369</v>
      </c>
      <c r="U60" s="106">
        <v>5.5333329999999998</v>
      </c>
      <c r="V60" s="3" t="s">
        <v>381</v>
      </c>
      <c r="W60" s="3">
        <v>15</v>
      </c>
      <c r="X60" s="3" t="s">
        <v>42</v>
      </c>
      <c r="Y60" s="3" t="s">
        <v>31</v>
      </c>
      <c r="Z60" s="3" t="s">
        <v>34</v>
      </c>
      <c r="AA60" s="3" t="s">
        <v>303</v>
      </c>
      <c r="AB60" s="3">
        <v>0</v>
      </c>
      <c r="AC60" s="106">
        <v>2</v>
      </c>
      <c r="AD60" s="3" t="s">
        <v>286</v>
      </c>
      <c r="AE60" s="3" t="s">
        <v>43</v>
      </c>
      <c r="AF60" s="3" t="s">
        <v>304</v>
      </c>
      <c r="AG60" s="3" t="s">
        <v>286</v>
      </c>
      <c r="AH60" s="3" t="s">
        <v>46</v>
      </c>
      <c r="AI60">
        <v>3</v>
      </c>
    </row>
    <row r="61" spans="2:35" x14ac:dyDescent="0.2">
      <c r="B61" t="s">
        <v>102</v>
      </c>
      <c r="C61" s="3" t="s">
        <v>305</v>
      </c>
      <c r="D61" s="3" t="s">
        <v>302</v>
      </c>
      <c r="E61" s="3" t="s">
        <v>16</v>
      </c>
      <c r="F61" s="3">
        <v>6</v>
      </c>
      <c r="G61" s="3" t="s">
        <v>366</v>
      </c>
      <c r="H61" s="3" t="s">
        <v>24</v>
      </c>
      <c r="I61" s="3">
        <v>100</v>
      </c>
      <c r="J61" s="3" t="s">
        <v>366</v>
      </c>
      <c r="K61" s="3">
        <v>3.15</v>
      </c>
      <c r="L61" s="3" t="s">
        <v>367</v>
      </c>
      <c r="M61" s="3">
        <v>0</v>
      </c>
      <c r="N61" s="3" t="s">
        <v>366</v>
      </c>
      <c r="O61" s="3">
        <v>3</v>
      </c>
      <c r="P61" s="3">
        <v>3</v>
      </c>
      <c r="Q61" s="3">
        <v>7</v>
      </c>
      <c r="R61" s="3" t="s">
        <v>375</v>
      </c>
      <c r="S61" s="106">
        <v>6.1333330000000004</v>
      </c>
      <c r="T61" s="3" t="s">
        <v>369</v>
      </c>
      <c r="U61" s="106">
        <v>2.0333329999999998</v>
      </c>
      <c r="V61" s="3" t="s">
        <v>370</v>
      </c>
      <c r="W61" s="3">
        <v>3</v>
      </c>
      <c r="X61" s="3" t="s">
        <v>41</v>
      </c>
      <c r="Y61" s="3" t="s">
        <v>29</v>
      </c>
      <c r="Z61" s="3" t="s">
        <v>34</v>
      </c>
      <c r="AA61" s="3" t="s">
        <v>303</v>
      </c>
      <c r="AB61" s="3">
        <v>0</v>
      </c>
      <c r="AC61" s="106">
        <v>1.9666669999999999</v>
      </c>
      <c r="AD61" s="3" t="s">
        <v>286</v>
      </c>
      <c r="AE61" s="3" t="s">
        <v>33</v>
      </c>
      <c r="AF61" s="3" t="s">
        <v>304</v>
      </c>
      <c r="AG61" s="3" t="s">
        <v>286</v>
      </c>
      <c r="AH61" s="3" t="s">
        <v>46</v>
      </c>
      <c r="AI61">
        <v>2</v>
      </c>
    </row>
    <row r="62" spans="2:35" x14ac:dyDescent="0.2">
      <c r="B62" t="s">
        <v>103</v>
      </c>
      <c r="C62" s="3" t="s">
        <v>305</v>
      </c>
      <c r="D62" s="3" t="s">
        <v>302</v>
      </c>
      <c r="E62" s="3" t="s">
        <v>16</v>
      </c>
      <c r="F62" s="3">
        <v>500</v>
      </c>
      <c r="G62" s="3" t="s">
        <v>367</v>
      </c>
      <c r="H62" s="3" t="s">
        <v>24</v>
      </c>
      <c r="I62" s="3">
        <v>200</v>
      </c>
      <c r="J62" s="3" t="s">
        <v>372</v>
      </c>
      <c r="K62" s="3">
        <v>3.37</v>
      </c>
      <c r="L62" s="3" t="s">
        <v>367</v>
      </c>
      <c r="M62" s="3">
        <v>0</v>
      </c>
      <c r="N62" s="3" t="s">
        <v>366</v>
      </c>
      <c r="O62" s="3">
        <v>2</v>
      </c>
      <c r="P62" s="3">
        <v>2</v>
      </c>
      <c r="Q62" s="3">
        <v>12</v>
      </c>
      <c r="R62" s="3" t="s">
        <v>378</v>
      </c>
      <c r="S62" s="106">
        <v>5.0333329999999998</v>
      </c>
      <c r="T62" s="3" t="s">
        <v>372</v>
      </c>
      <c r="U62" s="106">
        <v>4.9666670000000002</v>
      </c>
      <c r="V62" s="3" t="s">
        <v>381</v>
      </c>
      <c r="W62" s="3">
        <v>0</v>
      </c>
      <c r="X62" s="3" t="s">
        <v>33</v>
      </c>
      <c r="Y62" s="3" t="s">
        <v>31</v>
      </c>
      <c r="Z62" s="3" t="s">
        <v>34</v>
      </c>
      <c r="AA62" s="3" t="s">
        <v>303</v>
      </c>
      <c r="AB62" s="3">
        <v>0</v>
      </c>
      <c r="AC62" s="106">
        <v>4.8333329999999997</v>
      </c>
      <c r="AD62" s="3" t="s">
        <v>376</v>
      </c>
      <c r="AE62" s="3" t="s">
        <v>43</v>
      </c>
      <c r="AF62" s="3" t="s">
        <v>304</v>
      </c>
      <c r="AG62" s="3" t="s">
        <v>287</v>
      </c>
      <c r="AH62" s="3" t="s">
        <v>46</v>
      </c>
      <c r="AI62">
        <v>0</v>
      </c>
    </row>
    <row r="63" spans="2:35" x14ac:dyDescent="0.2">
      <c r="B63" t="s">
        <v>104</v>
      </c>
      <c r="C63" s="3" t="s">
        <v>305</v>
      </c>
      <c r="D63" s="3" t="s">
        <v>302</v>
      </c>
      <c r="E63" s="3" t="s">
        <v>17</v>
      </c>
      <c r="F63" s="3">
        <v>2000</v>
      </c>
      <c r="G63" s="3" t="s">
        <v>374</v>
      </c>
      <c r="H63" s="3" t="s">
        <v>24</v>
      </c>
      <c r="I63" s="3">
        <v>0</v>
      </c>
      <c r="J63" s="3" t="s">
        <v>366</v>
      </c>
      <c r="K63" s="3">
        <v>3.8</v>
      </c>
      <c r="L63" s="3" t="s">
        <v>373</v>
      </c>
      <c r="M63" s="3">
        <v>0</v>
      </c>
      <c r="N63" s="3" t="s">
        <v>366</v>
      </c>
      <c r="O63" s="3">
        <v>2</v>
      </c>
      <c r="P63" s="3">
        <v>1</v>
      </c>
      <c r="Q63" s="3">
        <v>2</v>
      </c>
      <c r="R63" s="3" t="s">
        <v>372</v>
      </c>
      <c r="S63" s="106">
        <v>4.7</v>
      </c>
      <c r="T63" s="3" t="s">
        <v>372</v>
      </c>
      <c r="U63" s="106">
        <v>4.9666670000000002</v>
      </c>
      <c r="V63" s="3" t="s">
        <v>381</v>
      </c>
      <c r="W63" s="3">
        <v>0</v>
      </c>
      <c r="X63" s="3" t="s">
        <v>33</v>
      </c>
      <c r="Y63" s="3" t="s">
        <v>30</v>
      </c>
      <c r="Z63" s="3" t="s">
        <v>34</v>
      </c>
      <c r="AA63" s="3" t="s">
        <v>303</v>
      </c>
      <c r="AB63" s="3">
        <v>1</v>
      </c>
      <c r="AC63" s="106">
        <v>4.766667</v>
      </c>
      <c r="AD63" s="3" t="s">
        <v>376</v>
      </c>
      <c r="AE63" s="3" t="s">
        <v>43</v>
      </c>
      <c r="AF63" s="3" t="s">
        <v>304</v>
      </c>
      <c r="AG63" s="3" t="s">
        <v>285</v>
      </c>
      <c r="AH63" s="3" t="s">
        <v>46</v>
      </c>
      <c r="AI63">
        <v>0</v>
      </c>
    </row>
    <row r="64" spans="2:35" x14ac:dyDescent="0.2">
      <c r="B64" t="s">
        <v>105</v>
      </c>
      <c r="C64" s="3" t="s">
        <v>305</v>
      </c>
      <c r="D64" s="3" t="s">
        <v>302</v>
      </c>
      <c r="E64" s="3" t="s">
        <v>20</v>
      </c>
      <c r="F64" s="3">
        <v>150</v>
      </c>
      <c r="G64" s="3" t="s">
        <v>366</v>
      </c>
      <c r="H64" s="3" t="s">
        <v>24</v>
      </c>
      <c r="I64" s="3">
        <v>50</v>
      </c>
      <c r="J64" s="3" t="s">
        <v>366</v>
      </c>
      <c r="K64" s="3">
        <v>3</v>
      </c>
      <c r="L64" s="3" t="s">
        <v>367</v>
      </c>
      <c r="M64" s="3">
        <v>10</v>
      </c>
      <c r="N64" s="3" t="s">
        <v>372</v>
      </c>
      <c r="O64" s="3">
        <v>2</v>
      </c>
      <c r="P64" s="3">
        <v>3</v>
      </c>
      <c r="Q64" s="3">
        <v>3</v>
      </c>
      <c r="R64" s="3" t="s">
        <v>372</v>
      </c>
      <c r="S64" s="106">
        <v>6.0666669999999998</v>
      </c>
      <c r="T64" s="3" t="s">
        <v>369</v>
      </c>
      <c r="U64" s="106">
        <v>2.3666670000000001</v>
      </c>
      <c r="V64" s="3" t="s">
        <v>370</v>
      </c>
      <c r="W64" s="3">
        <v>0</v>
      </c>
      <c r="X64" s="3" t="s">
        <v>33</v>
      </c>
      <c r="Y64" s="3" t="s">
        <v>32</v>
      </c>
      <c r="Z64" s="3" t="s">
        <v>34</v>
      </c>
      <c r="AA64" s="3" t="s">
        <v>303</v>
      </c>
      <c r="AB64" s="3">
        <v>0</v>
      </c>
      <c r="AC64" s="106">
        <v>1.3</v>
      </c>
      <c r="AD64" s="3" t="s">
        <v>286</v>
      </c>
      <c r="AE64" s="3" t="s">
        <v>43</v>
      </c>
      <c r="AF64" s="3" t="s">
        <v>304</v>
      </c>
      <c r="AG64" s="3" t="s">
        <v>286</v>
      </c>
      <c r="AH64" s="3" t="s">
        <v>46</v>
      </c>
      <c r="AI64">
        <v>1</v>
      </c>
    </row>
    <row r="65" spans="2:35" x14ac:dyDescent="0.2">
      <c r="B65" t="s">
        <v>106</v>
      </c>
      <c r="C65" s="3" t="s">
        <v>305</v>
      </c>
      <c r="D65" s="3" t="s">
        <v>302</v>
      </c>
      <c r="E65" s="3" t="s">
        <v>16</v>
      </c>
      <c r="F65" s="3">
        <v>400</v>
      </c>
      <c r="G65" s="3" t="s">
        <v>372</v>
      </c>
      <c r="H65" s="3" t="s">
        <v>24</v>
      </c>
      <c r="I65" s="3">
        <v>1300</v>
      </c>
      <c r="J65" s="3" t="s">
        <v>374</v>
      </c>
      <c r="K65" s="3">
        <v>3.2</v>
      </c>
      <c r="L65" s="3" t="s">
        <v>367</v>
      </c>
      <c r="M65" s="3">
        <v>0</v>
      </c>
      <c r="N65" s="3" t="s">
        <v>366</v>
      </c>
      <c r="O65" s="3">
        <v>4</v>
      </c>
      <c r="P65" s="3">
        <v>2</v>
      </c>
      <c r="Q65" s="3">
        <v>9</v>
      </c>
      <c r="R65" s="3" t="s">
        <v>375</v>
      </c>
      <c r="S65" s="106">
        <v>5.8666669999999996</v>
      </c>
      <c r="T65" s="3" t="s">
        <v>369</v>
      </c>
      <c r="U65" s="106">
        <v>2.8</v>
      </c>
      <c r="V65" s="3" t="s">
        <v>370</v>
      </c>
      <c r="W65" s="3">
        <v>3</v>
      </c>
      <c r="X65" s="3" t="s">
        <v>41</v>
      </c>
      <c r="Y65" s="3" t="s">
        <v>30</v>
      </c>
      <c r="Z65" s="3" t="s">
        <v>34</v>
      </c>
      <c r="AA65" s="3" t="s">
        <v>303</v>
      </c>
      <c r="AB65" s="3">
        <v>0</v>
      </c>
      <c r="AC65" s="106">
        <v>1.6</v>
      </c>
      <c r="AD65" s="3" t="s">
        <v>286</v>
      </c>
      <c r="AE65" s="3" t="s">
        <v>43</v>
      </c>
      <c r="AF65" s="3" t="s">
        <v>304</v>
      </c>
      <c r="AG65" s="3" t="s">
        <v>286</v>
      </c>
      <c r="AH65" s="3" t="s">
        <v>46</v>
      </c>
      <c r="AI65">
        <v>1</v>
      </c>
    </row>
    <row r="66" spans="2:35" x14ac:dyDescent="0.2">
      <c r="B66" t="s">
        <v>107</v>
      </c>
      <c r="C66" s="3" t="s">
        <v>301</v>
      </c>
      <c r="D66" s="3" t="s">
        <v>309</v>
      </c>
      <c r="E66" s="3" t="s">
        <v>22</v>
      </c>
      <c r="F66" s="3">
        <v>260</v>
      </c>
      <c r="G66" s="3" t="s">
        <v>372</v>
      </c>
      <c r="H66" s="3" t="s">
        <v>24</v>
      </c>
      <c r="I66" s="3">
        <v>900</v>
      </c>
      <c r="J66" s="3" t="s">
        <v>367</v>
      </c>
      <c r="K66" s="3">
        <v>3.67</v>
      </c>
      <c r="L66" s="3" t="s">
        <v>373</v>
      </c>
      <c r="M66" s="3">
        <v>17</v>
      </c>
      <c r="N66" s="3" t="s">
        <v>372</v>
      </c>
      <c r="O66" s="3">
        <v>2</v>
      </c>
      <c r="P66" s="3">
        <v>2</v>
      </c>
      <c r="Q66" s="3">
        <v>7</v>
      </c>
      <c r="R66" s="3" t="s">
        <v>375</v>
      </c>
      <c r="S66" s="106">
        <v>5.6</v>
      </c>
      <c r="T66" s="3" t="s">
        <v>369</v>
      </c>
      <c r="U66" s="106">
        <v>2.1333329999999999</v>
      </c>
      <c r="V66" s="3" t="s">
        <v>370</v>
      </c>
      <c r="W66" s="3">
        <v>1</v>
      </c>
      <c r="X66" s="3" t="s">
        <v>41</v>
      </c>
      <c r="Y66" s="3" t="s">
        <v>29</v>
      </c>
      <c r="Z66" s="3" t="s">
        <v>35</v>
      </c>
      <c r="AA66" s="3" t="s">
        <v>303</v>
      </c>
      <c r="AB66" s="3">
        <v>0</v>
      </c>
      <c r="AC66" s="106">
        <v>1.5</v>
      </c>
      <c r="AD66" s="3" t="s">
        <v>286</v>
      </c>
      <c r="AE66" s="3" t="s">
        <v>43</v>
      </c>
      <c r="AF66" s="3" t="s">
        <v>304</v>
      </c>
      <c r="AG66" s="3" t="s">
        <v>285</v>
      </c>
      <c r="AH66" s="3" t="s">
        <v>46</v>
      </c>
      <c r="AI66">
        <v>2</v>
      </c>
    </row>
    <row r="67" spans="2:35" x14ac:dyDescent="0.2">
      <c r="B67" t="s">
        <v>108</v>
      </c>
      <c r="C67" s="3" t="s">
        <v>301</v>
      </c>
      <c r="D67" s="3" t="s">
        <v>312</v>
      </c>
      <c r="E67" s="3" t="s">
        <v>22</v>
      </c>
      <c r="F67" s="3">
        <v>500</v>
      </c>
      <c r="G67" s="3" t="s">
        <v>367</v>
      </c>
      <c r="H67" s="3" t="s">
        <v>24</v>
      </c>
      <c r="I67" s="3">
        <v>200</v>
      </c>
      <c r="J67" s="3" t="s">
        <v>372</v>
      </c>
      <c r="K67" s="3">
        <v>3.5</v>
      </c>
      <c r="L67" s="3" t="s">
        <v>373</v>
      </c>
      <c r="M67" s="3">
        <v>25</v>
      </c>
      <c r="N67" s="3" t="s">
        <v>367</v>
      </c>
      <c r="O67" s="3">
        <v>3</v>
      </c>
      <c r="P67" s="3">
        <v>5</v>
      </c>
      <c r="Q67" s="3">
        <v>1</v>
      </c>
      <c r="R67" s="3" t="s">
        <v>368</v>
      </c>
      <c r="S67" s="106">
        <v>6.1666670000000003</v>
      </c>
      <c r="T67" s="3" t="s">
        <v>369</v>
      </c>
      <c r="U67" s="106">
        <v>1</v>
      </c>
      <c r="V67" s="3" t="s">
        <v>380</v>
      </c>
      <c r="W67" s="3">
        <v>30</v>
      </c>
      <c r="X67" s="3" t="s">
        <v>371</v>
      </c>
      <c r="Y67" s="3" t="s">
        <v>29</v>
      </c>
      <c r="Z67" s="3" t="s">
        <v>35</v>
      </c>
      <c r="AA67" s="3" t="s">
        <v>303</v>
      </c>
      <c r="AB67" s="3">
        <v>0</v>
      </c>
      <c r="AC67" s="106">
        <v>5</v>
      </c>
      <c r="AD67" s="3" t="s">
        <v>376</v>
      </c>
      <c r="AE67" s="3" t="s">
        <v>43</v>
      </c>
      <c r="AF67" s="3" t="s">
        <v>304</v>
      </c>
      <c r="AG67" s="3" t="s">
        <v>286</v>
      </c>
      <c r="AH67" s="3" t="s">
        <v>314</v>
      </c>
      <c r="AI67">
        <v>1</v>
      </c>
    </row>
    <row r="68" spans="2:35" x14ac:dyDescent="0.2">
      <c r="B68" t="s">
        <v>109</v>
      </c>
      <c r="C68" s="3" t="s">
        <v>301</v>
      </c>
      <c r="D68" s="3" t="s">
        <v>302</v>
      </c>
      <c r="E68" s="3" t="s">
        <v>19</v>
      </c>
      <c r="F68" s="3">
        <v>100</v>
      </c>
      <c r="G68" s="3" t="s">
        <v>366</v>
      </c>
      <c r="H68" s="3" t="s">
        <v>29</v>
      </c>
      <c r="I68" s="3">
        <v>0</v>
      </c>
      <c r="J68" s="3" t="s">
        <v>366</v>
      </c>
      <c r="K68" s="3">
        <v>3.67</v>
      </c>
      <c r="L68" s="3" t="s">
        <v>373</v>
      </c>
      <c r="M68" s="3">
        <v>30</v>
      </c>
      <c r="N68" s="3" t="s">
        <v>373</v>
      </c>
      <c r="O68" s="3">
        <v>3</v>
      </c>
      <c r="P68" s="3">
        <v>4</v>
      </c>
      <c r="Q68" s="3">
        <v>11</v>
      </c>
      <c r="R68" s="3" t="s">
        <v>378</v>
      </c>
      <c r="S68" s="106">
        <v>6.4666670000000002</v>
      </c>
      <c r="T68" s="3" t="s">
        <v>369</v>
      </c>
      <c r="U68" s="106">
        <v>4.0333329999999998</v>
      </c>
      <c r="V68" s="3" t="s">
        <v>377</v>
      </c>
      <c r="W68" s="3">
        <v>25</v>
      </c>
      <c r="X68" s="3" t="s">
        <v>42</v>
      </c>
      <c r="Y68" s="3" t="s">
        <v>30</v>
      </c>
      <c r="Z68" s="3" t="s">
        <v>33</v>
      </c>
      <c r="AA68" s="3" t="s">
        <v>310</v>
      </c>
      <c r="AB68" s="3">
        <v>0</v>
      </c>
      <c r="AC68" s="106">
        <v>3.7</v>
      </c>
      <c r="AD68" s="3" t="s">
        <v>286</v>
      </c>
      <c r="AE68" s="3" t="s">
        <v>43</v>
      </c>
      <c r="AF68" s="3" t="s">
        <v>304</v>
      </c>
      <c r="AG68" s="3" t="s">
        <v>287</v>
      </c>
      <c r="AH68" s="3" t="s">
        <v>314</v>
      </c>
      <c r="AI68">
        <v>2</v>
      </c>
    </row>
    <row r="69" spans="2:35" x14ac:dyDescent="0.2">
      <c r="B69" t="s">
        <v>110</v>
      </c>
      <c r="C69" s="3" t="s">
        <v>301</v>
      </c>
      <c r="D69" s="3" t="s">
        <v>312</v>
      </c>
      <c r="E69" s="3" t="s">
        <v>20</v>
      </c>
      <c r="F69" s="3">
        <v>664</v>
      </c>
      <c r="G69" s="3" t="s">
        <v>367</v>
      </c>
      <c r="H69" s="3" t="s">
        <v>24</v>
      </c>
      <c r="I69" s="3">
        <v>549</v>
      </c>
      <c r="J69" s="3" t="s">
        <v>367</v>
      </c>
      <c r="K69" s="3">
        <v>2.9</v>
      </c>
      <c r="L69" s="3" t="s">
        <v>372</v>
      </c>
      <c r="M69" s="3">
        <v>30</v>
      </c>
      <c r="N69" s="3" t="s">
        <v>373</v>
      </c>
      <c r="O69" s="3">
        <v>1</v>
      </c>
      <c r="P69" s="3">
        <v>1</v>
      </c>
      <c r="Q69" s="3">
        <v>11</v>
      </c>
      <c r="R69" s="3" t="s">
        <v>378</v>
      </c>
      <c r="S69" s="106">
        <v>6</v>
      </c>
      <c r="T69" s="3" t="s">
        <v>369</v>
      </c>
      <c r="U69" s="106">
        <v>5.4666670000000002</v>
      </c>
      <c r="V69" s="3" t="s">
        <v>381</v>
      </c>
      <c r="W69" s="3">
        <v>0</v>
      </c>
      <c r="X69" s="3" t="s">
        <v>33</v>
      </c>
      <c r="Y69" s="3" t="s">
        <v>29</v>
      </c>
      <c r="Z69" s="3" t="s">
        <v>35</v>
      </c>
      <c r="AA69" s="3" t="s">
        <v>303</v>
      </c>
      <c r="AB69" s="3">
        <v>0</v>
      </c>
      <c r="AC69" s="106">
        <v>2</v>
      </c>
      <c r="AD69" s="3" t="s">
        <v>286</v>
      </c>
      <c r="AE69" s="3" t="s">
        <v>43</v>
      </c>
      <c r="AF69" s="3" t="s">
        <v>308</v>
      </c>
      <c r="AG69" s="3" t="s">
        <v>285</v>
      </c>
      <c r="AH69" s="3" t="s">
        <v>47</v>
      </c>
      <c r="AI69">
        <v>2</v>
      </c>
    </row>
    <row r="70" spans="2:35" x14ac:dyDescent="0.2">
      <c r="B70" t="s">
        <v>111</v>
      </c>
      <c r="C70" s="3" t="s">
        <v>301</v>
      </c>
      <c r="D70" s="3" t="s">
        <v>312</v>
      </c>
      <c r="E70" s="3" t="s">
        <v>18</v>
      </c>
      <c r="F70" s="3">
        <v>800</v>
      </c>
      <c r="G70" s="3" t="s">
        <v>367</v>
      </c>
      <c r="H70" s="3" t="s">
        <v>27</v>
      </c>
      <c r="I70" s="3">
        <v>1200</v>
      </c>
      <c r="J70" s="3" t="s">
        <v>374</v>
      </c>
      <c r="K70" s="3">
        <v>3</v>
      </c>
      <c r="L70" s="3" t="s">
        <v>367</v>
      </c>
      <c r="M70" s="3">
        <v>30</v>
      </c>
      <c r="N70" s="3" t="s">
        <v>373</v>
      </c>
      <c r="O70" s="3">
        <v>3</v>
      </c>
      <c r="P70" s="3">
        <v>4</v>
      </c>
      <c r="Q70" s="3">
        <v>0.2</v>
      </c>
      <c r="R70" s="3" t="s">
        <v>368</v>
      </c>
      <c r="S70" s="106">
        <v>6.1</v>
      </c>
      <c r="T70" s="3" t="s">
        <v>369</v>
      </c>
      <c r="U70" s="106">
        <v>4</v>
      </c>
      <c r="V70" s="3" t="s">
        <v>377</v>
      </c>
      <c r="W70" s="3">
        <v>0</v>
      </c>
      <c r="X70" s="3" t="s">
        <v>33</v>
      </c>
      <c r="Y70" s="3" t="s">
        <v>30</v>
      </c>
      <c r="Z70" s="3" t="s">
        <v>34</v>
      </c>
      <c r="AA70" s="3" t="s">
        <v>303</v>
      </c>
      <c r="AB70" s="3">
        <v>0</v>
      </c>
      <c r="AC70" s="106">
        <v>3.0333329999999998</v>
      </c>
      <c r="AD70" s="3" t="s">
        <v>286</v>
      </c>
      <c r="AE70" s="3" t="s">
        <v>42</v>
      </c>
      <c r="AF70" s="3" t="s">
        <v>304</v>
      </c>
      <c r="AG70" s="3" t="s">
        <v>286</v>
      </c>
      <c r="AH70" s="3" t="s">
        <v>46</v>
      </c>
      <c r="AI70">
        <v>3</v>
      </c>
    </row>
    <row r="71" spans="2:35" x14ac:dyDescent="0.2">
      <c r="B71" t="s">
        <v>112</v>
      </c>
      <c r="C71" s="3" t="s">
        <v>305</v>
      </c>
      <c r="D71" s="3" t="s">
        <v>306</v>
      </c>
      <c r="E71" s="3" t="s">
        <v>22</v>
      </c>
      <c r="F71" s="3">
        <v>340</v>
      </c>
      <c r="G71" s="3" t="s">
        <v>372</v>
      </c>
      <c r="H71" s="3" t="s">
        <v>24</v>
      </c>
      <c r="I71" s="3">
        <v>146</v>
      </c>
      <c r="J71" s="3" t="s">
        <v>366</v>
      </c>
      <c r="K71" s="3">
        <v>3.3</v>
      </c>
      <c r="L71" s="3" t="s">
        <v>367</v>
      </c>
      <c r="M71" s="3">
        <v>0</v>
      </c>
      <c r="N71" s="3" t="s">
        <v>366</v>
      </c>
      <c r="O71" s="3">
        <v>2</v>
      </c>
      <c r="P71" s="3">
        <v>2</v>
      </c>
      <c r="Q71" s="3">
        <v>2</v>
      </c>
      <c r="R71" s="3" t="s">
        <v>372</v>
      </c>
      <c r="S71" s="106">
        <v>4.8333329999999997</v>
      </c>
      <c r="T71" s="3" t="s">
        <v>372</v>
      </c>
      <c r="U71" s="106">
        <v>6.266667</v>
      </c>
      <c r="V71" s="3" t="s">
        <v>381</v>
      </c>
      <c r="W71" s="3">
        <v>0</v>
      </c>
      <c r="X71" s="3" t="s">
        <v>33</v>
      </c>
      <c r="Y71" s="3" t="s">
        <v>31</v>
      </c>
      <c r="Z71" s="3" t="s">
        <v>34</v>
      </c>
      <c r="AA71" s="3" t="s">
        <v>303</v>
      </c>
      <c r="AB71" s="3">
        <v>0</v>
      </c>
      <c r="AC71" s="106">
        <v>3.0666669999999998</v>
      </c>
      <c r="AD71" s="3" t="s">
        <v>286</v>
      </c>
      <c r="AE71" s="3" t="s">
        <v>43</v>
      </c>
      <c r="AF71" s="3" t="s">
        <v>304</v>
      </c>
      <c r="AG71" s="3" t="s">
        <v>286</v>
      </c>
      <c r="AH71" s="3" t="s">
        <v>46</v>
      </c>
      <c r="AI71">
        <v>2</v>
      </c>
    </row>
    <row r="72" spans="2:35" x14ac:dyDescent="0.2">
      <c r="B72" t="s">
        <v>113</v>
      </c>
      <c r="C72" s="3" t="s">
        <v>301</v>
      </c>
      <c r="D72" s="3" t="s">
        <v>309</v>
      </c>
      <c r="E72" s="3" t="s">
        <v>22</v>
      </c>
      <c r="F72" s="3">
        <v>1842</v>
      </c>
      <c r="G72" s="3" t="s">
        <v>374</v>
      </c>
      <c r="H72" s="3" t="s">
        <v>26</v>
      </c>
      <c r="I72" s="3">
        <v>2856.25</v>
      </c>
      <c r="J72" s="3" t="s">
        <v>374</v>
      </c>
      <c r="K72" s="3">
        <v>2.74</v>
      </c>
      <c r="L72" s="3" t="s">
        <v>372</v>
      </c>
      <c r="M72" s="3">
        <v>40</v>
      </c>
      <c r="N72" s="3" t="s">
        <v>373</v>
      </c>
      <c r="O72" s="3">
        <v>2</v>
      </c>
      <c r="P72" s="3">
        <v>4</v>
      </c>
      <c r="Q72" s="3">
        <v>3</v>
      </c>
      <c r="R72" s="3" t="s">
        <v>372</v>
      </c>
      <c r="S72" s="106">
        <v>6.4</v>
      </c>
      <c r="T72" s="3" t="s">
        <v>369</v>
      </c>
      <c r="U72" s="106">
        <v>3.5333329999999998</v>
      </c>
      <c r="V72" s="3" t="s">
        <v>377</v>
      </c>
      <c r="W72" s="3">
        <v>1</v>
      </c>
      <c r="X72" s="3" t="s">
        <v>41</v>
      </c>
      <c r="Y72" s="3" t="s">
        <v>30</v>
      </c>
      <c r="Z72" s="3" t="s">
        <v>33</v>
      </c>
      <c r="AA72" s="3" t="s">
        <v>307</v>
      </c>
      <c r="AB72" s="3">
        <v>0</v>
      </c>
      <c r="AC72" s="106">
        <v>2.8333330000000001</v>
      </c>
      <c r="AD72" s="3" t="s">
        <v>286</v>
      </c>
      <c r="AE72" s="3" t="s">
        <v>43</v>
      </c>
      <c r="AF72" s="3" t="s">
        <v>304</v>
      </c>
      <c r="AG72" s="3" t="s">
        <v>286</v>
      </c>
      <c r="AH72" s="3" t="s">
        <v>46</v>
      </c>
      <c r="AI72">
        <v>1</v>
      </c>
    </row>
    <row r="73" spans="2:35" x14ac:dyDescent="0.2">
      <c r="B73" t="s">
        <v>114</v>
      </c>
      <c r="C73" s="3" t="s">
        <v>301</v>
      </c>
      <c r="D73" s="3" t="s">
        <v>309</v>
      </c>
      <c r="E73" s="3" t="s">
        <v>22</v>
      </c>
      <c r="F73" s="3">
        <v>250</v>
      </c>
      <c r="G73" s="3" t="s">
        <v>372</v>
      </c>
      <c r="H73" s="3" t="s">
        <v>24</v>
      </c>
      <c r="I73" s="3">
        <v>684.44</v>
      </c>
      <c r="J73" s="3" t="s">
        <v>367</v>
      </c>
      <c r="K73" s="3">
        <v>3.4</v>
      </c>
      <c r="L73" s="3" t="s">
        <v>367</v>
      </c>
      <c r="M73" s="3">
        <v>0</v>
      </c>
      <c r="N73" s="3" t="s">
        <v>366</v>
      </c>
      <c r="O73" s="3">
        <v>3</v>
      </c>
      <c r="P73" s="3">
        <v>1</v>
      </c>
      <c r="Q73" s="3">
        <v>2.5</v>
      </c>
      <c r="R73" s="3" t="s">
        <v>372</v>
      </c>
      <c r="S73" s="106">
        <v>7</v>
      </c>
      <c r="T73" s="3" t="s">
        <v>379</v>
      </c>
      <c r="U73" s="106">
        <v>3</v>
      </c>
      <c r="V73" s="3" t="s">
        <v>370</v>
      </c>
      <c r="W73" s="3">
        <v>10</v>
      </c>
      <c r="X73" s="3" t="s">
        <v>42</v>
      </c>
      <c r="Y73" s="3" t="s">
        <v>30</v>
      </c>
      <c r="Z73" s="3" t="s">
        <v>34</v>
      </c>
      <c r="AA73" s="3" t="s">
        <v>303</v>
      </c>
      <c r="AB73" s="3">
        <v>1</v>
      </c>
      <c r="AC73" s="106">
        <v>7</v>
      </c>
      <c r="AD73" s="3" t="s">
        <v>285</v>
      </c>
      <c r="AE73" s="3" t="s">
        <v>43</v>
      </c>
      <c r="AF73" s="3" t="s">
        <v>304</v>
      </c>
      <c r="AG73" s="3" t="s">
        <v>286</v>
      </c>
      <c r="AH73" s="3" t="s">
        <v>46</v>
      </c>
      <c r="AI73">
        <v>0</v>
      </c>
    </row>
    <row r="74" spans="2:35" x14ac:dyDescent="0.2">
      <c r="B74" t="s">
        <v>115</v>
      </c>
      <c r="C74" s="3" t="s">
        <v>301</v>
      </c>
      <c r="D74" s="3" t="s">
        <v>312</v>
      </c>
      <c r="E74" s="3" t="s">
        <v>21</v>
      </c>
      <c r="F74" s="3">
        <v>100</v>
      </c>
      <c r="G74" s="3" t="s">
        <v>366</v>
      </c>
      <c r="H74" s="3" t="s">
        <v>24</v>
      </c>
      <c r="I74" s="3">
        <v>0</v>
      </c>
      <c r="J74" s="3" t="s">
        <v>366</v>
      </c>
      <c r="K74" s="3">
        <v>3</v>
      </c>
      <c r="L74" s="3" t="s">
        <v>367</v>
      </c>
      <c r="M74" s="3">
        <v>0</v>
      </c>
      <c r="N74" s="3" t="s">
        <v>366</v>
      </c>
      <c r="O74" s="3">
        <v>3</v>
      </c>
      <c r="P74" s="3">
        <v>3</v>
      </c>
      <c r="Q74" s="3">
        <v>2</v>
      </c>
      <c r="R74" s="3" t="s">
        <v>372</v>
      </c>
      <c r="S74" s="106">
        <v>6</v>
      </c>
      <c r="T74" s="3" t="s">
        <v>369</v>
      </c>
      <c r="U74" s="106">
        <v>3</v>
      </c>
      <c r="V74" s="3" t="s">
        <v>370</v>
      </c>
      <c r="W74" s="3">
        <v>20</v>
      </c>
      <c r="X74" s="3" t="s">
        <v>42</v>
      </c>
      <c r="Y74" s="3" t="s">
        <v>29</v>
      </c>
      <c r="Z74" s="3" t="s">
        <v>34</v>
      </c>
      <c r="AA74" s="3" t="s">
        <v>303</v>
      </c>
      <c r="AB74" s="3">
        <v>0</v>
      </c>
      <c r="AC74" s="106">
        <v>2</v>
      </c>
      <c r="AD74" s="3" t="s">
        <v>286</v>
      </c>
      <c r="AE74" s="3" t="s">
        <v>33</v>
      </c>
      <c r="AF74" s="3" t="s">
        <v>304</v>
      </c>
      <c r="AG74" s="3" t="s">
        <v>286</v>
      </c>
      <c r="AH74" s="3" t="s">
        <v>314</v>
      </c>
      <c r="AI74">
        <v>1</v>
      </c>
    </row>
    <row r="75" spans="2:35" x14ac:dyDescent="0.2">
      <c r="B75" t="s">
        <v>116</v>
      </c>
      <c r="C75" s="3" t="s">
        <v>301</v>
      </c>
      <c r="D75" s="3" t="s">
        <v>312</v>
      </c>
      <c r="E75" s="3" t="s">
        <v>19</v>
      </c>
      <c r="F75" s="3">
        <v>220</v>
      </c>
      <c r="G75" s="3" t="s">
        <v>372</v>
      </c>
      <c r="H75" s="3" t="s">
        <v>24</v>
      </c>
      <c r="I75" s="3">
        <v>951</v>
      </c>
      <c r="J75" s="3" t="s">
        <v>367</v>
      </c>
      <c r="K75" s="3">
        <v>3.67</v>
      </c>
      <c r="L75" s="3" t="s">
        <v>373</v>
      </c>
      <c r="M75" s="3">
        <v>0</v>
      </c>
      <c r="N75" s="3" t="s">
        <v>366</v>
      </c>
      <c r="O75" s="3">
        <v>2</v>
      </c>
      <c r="P75" s="3">
        <v>4</v>
      </c>
      <c r="Q75" s="3">
        <v>2</v>
      </c>
      <c r="R75" s="3" t="s">
        <v>372</v>
      </c>
      <c r="S75" s="106">
        <v>5.9333330000000002</v>
      </c>
      <c r="T75" s="3" t="s">
        <v>369</v>
      </c>
      <c r="U75" s="106">
        <v>1.4666669999999999</v>
      </c>
      <c r="V75" s="3" t="s">
        <v>380</v>
      </c>
      <c r="W75" s="3">
        <v>4</v>
      </c>
      <c r="X75" s="3" t="s">
        <v>41</v>
      </c>
      <c r="Y75" s="3" t="s">
        <v>31</v>
      </c>
      <c r="Z75" s="3" t="s">
        <v>34</v>
      </c>
      <c r="AA75" s="3" t="s">
        <v>310</v>
      </c>
      <c r="AB75" s="3">
        <v>0</v>
      </c>
      <c r="AC75" s="106">
        <v>2.233333</v>
      </c>
      <c r="AD75" s="3" t="s">
        <v>286</v>
      </c>
      <c r="AE75" s="3" t="s">
        <v>33</v>
      </c>
      <c r="AF75" s="3" t="s">
        <v>304</v>
      </c>
      <c r="AG75" s="3" t="s">
        <v>287</v>
      </c>
      <c r="AH75" s="3" t="s">
        <v>314</v>
      </c>
      <c r="AI75">
        <v>3</v>
      </c>
    </row>
    <row r="76" spans="2:35" x14ac:dyDescent="0.2">
      <c r="B76" t="s">
        <v>117</v>
      </c>
      <c r="C76" s="3" t="s">
        <v>301</v>
      </c>
      <c r="D76" s="3" t="s">
        <v>306</v>
      </c>
      <c r="E76" s="3" t="s">
        <v>22</v>
      </c>
      <c r="F76" s="3">
        <v>1000</v>
      </c>
      <c r="G76" s="3" t="s">
        <v>374</v>
      </c>
      <c r="H76" s="3" t="s">
        <v>24</v>
      </c>
      <c r="I76" s="3">
        <v>600</v>
      </c>
      <c r="J76" s="3" t="s">
        <v>367</v>
      </c>
      <c r="K76" s="3">
        <v>3.8</v>
      </c>
      <c r="L76" s="3" t="s">
        <v>373</v>
      </c>
      <c r="M76" s="3">
        <v>30</v>
      </c>
      <c r="N76" s="3" t="s">
        <v>373</v>
      </c>
      <c r="O76" s="3">
        <v>3</v>
      </c>
      <c r="P76" s="3">
        <v>3</v>
      </c>
      <c r="Q76" s="3">
        <v>7</v>
      </c>
      <c r="R76" s="3" t="s">
        <v>375</v>
      </c>
      <c r="S76" s="106">
        <v>3.1333329999999999</v>
      </c>
      <c r="T76" s="3" t="s">
        <v>382</v>
      </c>
      <c r="U76" s="106">
        <v>2.6333329999999999</v>
      </c>
      <c r="V76" s="3" t="s">
        <v>370</v>
      </c>
      <c r="W76" s="3">
        <v>50</v>
      </c>
      <c r="X76" s="3" t="s">
        <v>371</v>
      </c>
      <c r="Y76" s="3" t="s">
        <v>31</v>
      </c>
      <c r="Z76" s="3" t="s">
        <v>34</v>
      </c>
      <c r="AA76" s="3" t="s">
        <v>307</v>
      </c>
      <c r="AB76" s="3">
        <v>1</v>
      </c>
      <c r="AC76" s="106">
        <v>6</v>
      </c>
      <c r="AD76" s="3" t="s">
        <v>383</v>
      </c>
      <c r="AE76" s="3" t="s">
        <v>43</v>
      </c>
      <c r="AF76" s="3" t="s">
        <v>304</v>
      </c>
      <c r="AG76" s="3" t="s">
        <v>287</v>
      </c>
      <c r="AH76" s="3" t="s">
        <v>314</v>
      </c>
      <c r="AI76">
        <v>0</v>
      </c>
    </row>
    <row r="77" spans="2:35" x14ac:dyDescent="0.2">
      <c r="B77" t="s">
        <v>118</v>
      </c>
      <c r="C77" s="3" t="s">
        <v>301</v>
      </c>
      <c r="D77" s="3" t="s">
        <v>312</v>
      </c>
      <c r="E77" s="3" t="s">
        <v>16</v>
      </c>
      <c r="F77" s="3">
        <v>500</v>
      </c>
      <c r="G77" s="3" t="s">
        <v>367</v>
      </c>
      <c r="H77" s="3" t="s">
        <v>24</v>
      </c>
      <c r="I77" s="3">
        <v>150</v>
      </c>
      <c r="J77" s="3" t="s">
        <v>366</v>
      </c>
      <c r="K77" s="3">
        <v>3.4</v>
      </c>
      <c r="L77" s="3" t="s">
        <v>367</v>
      </c>
      <c r="M77" s="3">
        <v>25</v>
      </c>
      <c r="N77" s="3" t="s">
        <v>367</v>
      </c>
      <c r="O77" s="3">
        <v>3</v>
      </c>
      <c r="P77" s="3">
        <v>3</v>
      </c>
      <c r="Q77" s="3">
        <v>11</v>
      </c>
      <c r="R77" s="3" t="s">
        <v>378</v>
      </c>
      <c r="S77" s="106">
        <v>7</v>
      </c>
      <c r="T77" s="3" t="s">
        <v>379</v>
      </c>
      <c r="U77" s="106">
        <v>3</v>
      </c>
      <c r="V77" s="3" t="s">
        <v>370</v>
      </c>
      <c r="W77" s="3">
        <v>1</v>
      </c>
      <c r="X77" s="3" t="s">
        <v>41</v>
      </c>
      <c r="Y77" s="3" t="s">
        <v>32</v>
      </c>
      <c r="Z77" s="3" t="s">
        <v>33</v>
      </c>
      <c r="AA77" s="3" t="s">
        <v>303</v>
      </c>
      <c r="AB77" s="3">
        <v>0</v>
      </c>
      <c r="AC77" s="106">
        <v>3</v>
      </c>
      <c r="AD77" s="3" t="s">
        <v>286</v>
      </c>
      <c r="AE77" s="3" t="s">
        <v>33</v>
      </c>
      <c r="AF77" s="3" t="s">
        <v>304</v>
      </c>
      <c r="AG77" s="3" t="s">
        <v>287</v>
      </c>
      <c r="AH77" s="3" t="s">
        <v>46</v>
      </c>
      <c r="AI77">
        <v>1</v>
      </c>
    </row>
    <row r="78" spans="2:35" x14ac:dyDescent="0.2">
      <c r="B78" t="s">
        <v>119</v>
      </c>
      <c r="C78" s="3" t="s">
        <v>301</v>
      </c>
      <c r="D78" s="3" t="s">
        <v>312</v>
      </c>
      <c r="E78" s="3" t="s">
        <v>22</v>
      </c>
      <c r="F78" s="3">
        <v>500</v>
      </c>
      <c r="G78" s="3" t="s">
        <v>367</v>
      </c>
      <c r="H78" s="3" t="s">
        <v>25</v>
      </c>
      <c r="I78" s="3">
        <v>253</v>
      </c>
      <c r="J78" s="3" t="s">
        <v>372</v>
      </c>
      <c r="K78" s="3">
        <v>3.35</v>
      </c>
      <c r="L78" s="3" t="s">
        <v>367</v>
      </c>
      <c r="M78" s="3">
        <v>25</v>
      </c>
      <c r="N78" s="3" t="s">
        <v>367</v>
      </c>
      <c r="O78" s="3">
        <v>2</v>
      </c>
      <c r="P78" s="3">
        <v>1</v>
      </c>
      <c r="Q78" s="3">
        <v>1</v>
      </c>
      <c r="R78" s="3" t="s">
        <v>368</v>
      </c>
      <c r="S78" s="106">
        <v>2.4666670000000002</v>
      </c>
      <c r="T78" s="3" t="s">
        <v>382</v>
      </c>
      <c r="U78" s="106">
        <v>4.8666669999999996</v>
      </c>
      <c r="V78" s="3" t="s">
        <v>381</v>
      </c>
      <c r="W78" s="3">
        <v>2</v>
      </c>
      <c r="X78" s="3" t="s">
        <v>41</v>
      </c>
      <c r="Y78" s="3" t="s">
        <v>29</v>
      </c>
      <c r="Z78" s="3" t="s">
        <v>34</v>
      </c>
      <c r="AA78" s="3" t="s">
        <v>313</v>
      </c>
      <c r="AB78" s="3">
        <v>0</v>
      </c>
      <c r="AC78" s="106">
        <v>4.233333</v>
      </c>
      <c r="AD78" s="3" t="s">
        <v>286</v>
      </c>
      <c r="AE78" s="3" t="s">
        <v>33</v>
      </c>
      <c r="AF78" s="3" t="s">
        <v>304</v>
      </c>
      <c r="AG78" s="3" t="s">
        <v>286</v>
      </c>
      <c r="AH78" s="3" t="s">
        <v>314</v>
      </c>
      <c r="AI78">
        <v>1</v>
      </c>
    </row>
    <row r="79" spans="2:35" x14ac:dyDescent="0.2">
      <c r="B79" t="s">
        <v>120</v>
      </c>
      <c r="C79" s="3" t="s">
        <v>301</v>
      </c>
      <c r="D79" s="3" t="s">
        <v>312</v>
      </c>
      <c r="E79" s="3" t="s">
        <v>16</v>
      </c>
      <c r="F79" s="3">
        <v>200</v>
      </c>
      <c r="G79" s="3" t="s">
        <v>372</v>
      </c>
      <c r="H79" s="3" t="s">
        <v>24</v>
      </c>
      <c r="I79" s="3">
        <v>2000</v>
      </c>
      <c r="J79" s="3" t="s">
        <v>374</v>
      </c>
      <c r="K79" s="3">
        <v>3.09</v>
      </c>
      <c r="L79" s="3" t="s">
        <v>367</v>
      </c>
      <c r="M79" s="3">
        <v>15</v>
      </c>
      <c r="N79" s="3" t="s">
        <v>372</v>
      </c>
      <c r="O79" s="3">
        <v>2</v>
      </c>
      <c r="P79" s="3">
        <v>1</v>
      </c>
      <c r="Q79" s="3">
        <v>3.5</v>
      </c>
      <c r="R79" s="3" t="s">
        <v>372</v>
      </c>
      <c r="S79" s="106">
        <v>5.6</v>
      </c>
      <c r="T79" s="3" t="s">
        <v>369</v>
      </c>
      <c r="U79" s="106">
        <v>5.5</v>
      </c>
      <c r="V79" s="3" t="s">
        <v>381</v>
      </c>
      <c r="W79" s="3">
        <v>5</v>
      </c>
      <c r="X79" s="3" t="s">
        <v>41</v>
      </c>
      <c r="Y79" s="3" t="s">
        <v>29</v>
      </c>
      <c r="Z79" s="3" t="s">
        <v>34</v>
      </c>
      <c r="AA79" s="3" t="s">
        <v>307</v>
      </c>
      <c r="AB79" s="3">
        <v>0</v>
      </c>
      <c r="AC79" s="106">
        <v>6.766667</v>
      </c>
      <c r="AD79" s="3" t="s">
        <v>285</v>
      </c>
      <c r="AE79" s="3" t="s">
        <v>33</v>
      </c>
      <c r="AF79" s="3" t="s">
        <v>304</v>
      </c>
      <c r="AG79" s="3" t="s">
        <v>286</v>
      </c>
      <c r="AH79" s="3" t="s">
        <v>46</v>
      </c>
      <c r="AI79">
        <v>0</v>
      </c>
    </row>
    <row r="80" spans="2:35" x14ac:dyDescent="0.2">
      <c r="B80" t="s">
        <v>121</v>
      </c>
      <c r="C80" s="3" t="s">
        <v>301</v>
      </c>
      <c r="D80" s="3" t="s">
        <v>306</v>
      </c>
      <c r="E80" s="3" t="s">
        <v>22</v>
      </c>
      <c r="F80" s="3">
        <v>100</v>
      </c>
      <c r="G80" s="3" t="s">
        <v>366</v>
      </c>
      <c r="H80" s="3" t="s">
        <v>25</v>
      </c>
      <c r="I80" s="3">
        <v>0</v>
      </c>
      <c r="J80" s="3" t="s">
        <v>366</v>
      </c>
      <c r="K80" s="3">
        <v>3.2</v>
      </c>
      <c r="L80" s="3" t="s">
        <v>367</v>
      </c>
      <c r="M80" s="3">
        <v>35</v>
      </c>
      <c r="N80" s="3" t="s">
        <v>373</v>
      </c>
      <c r="O80" s="3">
        <v>3</v>
      </c>
      <c r="P80" s="3">
        <v>2</v>
      </c>
      <c r="Q80" s="3">
        <v>8</v>
      </c>
      <c r="R80" s="3" t="s">
        <v>375</v>
      </c>
      <c r="S80" s="106">
        <v>5.5</v>
      </c>
      <c r="T80" s="3" t="s">
        <v>369</v>
      </c>
      <c r="U80" s="106">
        <v>2.4666670000000002</v>
      </c>
      <c r="V80" s="3" t="s">
        <v>370</v>
      </c>
      <c r="W80" s="3">
        <v>2</v>
      </c>
      <c r="X80" s="3" t="s">
        <v>41</v>
      </c>
      <c r="Y80" s="3" t="s">
        <v>30</v>
      </c>
      <c r="Z80" s="3" t="s">
        <v>35</v>
      </c>
      <c r="AA80" s="3" t="s">
        <v>310</v>
      </c>
      <c r="AB80" s="3">
        <v>0</v>
      </c>
      <c r="AC80" s="106">
        <v>5</v>
      </c>
      <c r="AD80" s="3" t="s">
        <v>376</v>
      </c>
      <c r="AE80" s="3" t="s">
        <v>33</v>
      </c>
      <c r="AF80" s="3" t="s">
        <v>304</v>
      </c>
      <c r="AG80" s="3" t="s">
        <v>286</v>
      </c>
      <c r="AH80" s="3" t="s">
        <v>47</v>
      </c>
      <c r="AI80">
        <v>3</v>
      </c>
    </row>
    <row r="81" spans="2:35" x14ac:dyDescent="0.2">
      <c r="B81" t="s">
        <v>122</v>
      </c>
      <c r="C81" s="3" t="s">
        <v>305</v>
      </c>
      <c r="D81" s="3" t="s">
        <v>302</v>
      </c>
      <c r="E81" s="3" t="s">
        <v>16</v>
      </c>
      <c r="F81" s="3">
        <v>500</v>
      </c>
      <c r="G81" s="3" t="s">
        <v>367</v>
      </c>
      <c r="H81" s="3" t="s">
        <v>24</v>
      </c>
      <c r="I81" s="3">
        <v>400</v>
      </c>
      <c r="J81" s="3" t="s">
        <v>372</v>
      </c>
      <c r="K81" s="3">
        <v>2.85</v>
      </c>
      <c r="L81" s="3" t="s">
        <v>372</v>
      </c>
      <c r="M81" s="3">
        <v>0</v>
      </c>
      <c r="N81" s="3" t="s">
        <v>366</v>
      </c>
      <c r="O81" s="3">
        <v>2</v>
      </c>
      <c r="P81" s="3">
        <v>2</v>
      </c>
      <c r="Q81" s="3">
        <v>0</v>
      </c>
      <c r="R81" s="3" t="s">
        <v>368</v>
      </c>
      <c r="S81" s="106">
        <v>5.6333330000000004</v>
      </c>
      <c r="T81" s="3" t="s">
        <v>369</v>
      </c>
      <c r="U81" s="106">
        <v>4.4333330000000002</v>
      </c>
      <c r="V81" s="3" t="s">
        <v>377</v>
      </c>
      <c r="W81" s="3">
        <v>0</v>
      </c>
      <c r="X81" s="3" t="s">
        <v>33</v>
      </c>
      <c r="Y81" s="3" t="s">
        <v>32</v>
      </c>
      <c r="Z81" s="3" t="s">
        <v>34</v>
      </c>
      <c r="AA81" s="3" t="s">
        <v>307</v>
      </c>
      <c r="AB81" s="3">
        <v>1</v>
      </c>
      <c r="AC81" s="106">
        <v>2.8</v>
      </c>
      <c r="AD81" s="3" t="s">
        <v>286</v>
      </c>
      <c r="AE81" s="3" t="s">
        <v>42</v>
      </c>
      <c r="AF81" s="3" t="s">
        <v>304</v>
      </c>
      <c r="AG81" s="3" t="s">
        <v>287</v>
      </c>
      <c r="AH81" s="3" t="s">
        <v>46</v>
      </c>
      <c r="AI81">
        <v>0</v>
      </c>
    </row>
    <row r="82" spans="2:35" x14ac:dyDescent="0.2">
      <c r="B82" t="s">
        <v>123</v>
      </c>
      <c r="C82" s="3" t="s">
        <v>305</v>
      </c>
      <c r="D82" s="3" t="s">
        <v>302</v>
      </c>
      <c r="E82" s="3" t="s">
        <v>22</v>
      </c>
      <c r="F82" s="3">
        <v>950</v>
      </c>
      <c r="G82" s="3" t="s">
        <v>367</v>
      </c>
      <c r="H82" s="3" t="s">
        <v>24</v>
      </c>
      <c r="I82" s="3">
        <v>200</v>
      </c>
      <c r="J82" s="3" t="s">
        <v>372</v>
      </c>
      <c r="K82" s="3">
        <v>3.4</v>
      </c>
      <c r="L82" s="3" t="s">
        <v>367</v>
      </c>
      <c r="M82" s="3">
        <v>0</v>
      </c>
      <c r="N82" s="3" t="s">
        <v>366</v>
      </c>
      <c r="O82" s="3">
        <v>2</v>
      </c>
      <c r="P82" s="3">
        <v>2</v>
      </c>
      <c r="Q82" s="3">
        <v>5</v>
      </c>
      <c r="R82" s="3" t="s">
        <v>375</v>
      </c>
      <c r="S82" s="106">
        <v>5.266667</v>
      </c>
      <c r="T82" s="3" t="s">
        <v>372</v>
      </c>
      <c r="U82" s="106">
        <v>1.9</v>
      </c>
      <c r="V82" s="3" t="s">
        <v>370</v>
      </c>
      <c r="W82" s="3">
        <v>3</v>
      </c>
      <c r="X82" s="3" t="s">
        <v>41</v>
      </c>
      <c r="Y82" s="3" t="s">
        <v>31</v>
      </c>
      <c r="Z82" s="3" t="s">
        <v>34</v>
      </c>
      <c r="AA82" s="3" t="s">
        <v>303</v>
      </c>
      <c r="AB82" s="3">
        <v>0</v>
      </c>
      <c r="AC82" s="106">
        <v>1.2</v>
      </c>
      <c r="AD82" s="3" t="s">
        <v>286</v>
      </c>
      <c r="AE82" s="3" t="s">
        <v>43</v>
      </c>
      <c r="AF82" s="3" t="s">
        <v>304</v>
      </c>
      <c r="AG82" s="3" t="s">
        <v>287</v>
      </c>
      <c r="AH82" s="3" t="s">
        <v>46</v>
      </c>
      <c r="AI82">
        <v>0</v>
      </c>
    </row>
    <row r="83" spans="2:35" x14ac:dyDescent="0.2">
      <c r="B83" t="s">
        <v>124</v>
      </c>
      <c r="C83" s="3" t="s">
        <v>305</v>
      </c>
      <c r="D83" s="3" t="s">
        <v>302</v>
      </c>
      <c r="E83" s="3" t="s">
        <v>16</v>
      </c>
      <c r="F83" s="3">
        <v>250</v>
      </c>
      <c r="G83" s="3" t="s">
        <v>372</v>
      </c>
      <c r="H83" s="3" t="s">
        <v>24</v>
      </c>
      <c r="I83" s="3">
        <v>500</v>
      </c>
      <c r="J83" s="3" t="s">
        <v>367</v>
      </c>
      <c r="K83" s="3">
        <v>2.76</v>
      </c>
      <c r="L83" s="3" t="s">
        <v>372</v>
      </c>
      <c r="M83" s="3">
        <v>0</v>
      </c>
      <c r="N83" s="3" t="s">
        <v>366</v>
      </c>
      <c r="O83" s="3">
        <v>3</v>
      </c>
      <c r="P83" s="3">
        <v>4</v>
      </c>
      <c r="Q83" s="3">
        <v>10</v>
      </c>
      <c r="R83" s="3" t="s">
        <v>378</v>
      </c>
      <c r="S83" s="106">
        <v>5.5333329999999998</v>
      </c>
      <c r="T83" s="3" t="s">
        <v>369</v>
      </c>
      <c r="U83" s="106">
        <v>4.4333330000000002</v>
      </c>
      <c r="V83" s="3" t="s">
        <v>377</v>
      </c>
      <c r="W83" s="3">
        <v>2</v>
      </c>
      <c r="X83" s="3" t="s">
        <v>41</v>
      </c>
      <c r="Y83" s="3" t="s">
        <v>30</v>
      </c>
      <c r="Z83" s="3" t="s">
        <v>34</v>
      </c>
      <c r="AA83" s="3" t="s">
        <v>307</v>
      </c>
      <c r="AB83" s="3">
        <v>1</v>
      </c>
      <c r="AC83" s="106">
        <v>6.6666670000000003</v>
      </c>
      <c r="AD83" s="3" t="s">
        <v>285</v>
      </c>
      <c r="AE83" s="3" t="s">
        <v>43</v>
      </c>
      <c r="AF83" s="3" t="s">
        <v>304</v>
      </c>
      <c r="AG83" s="3" t="s">
        <v>287</v>
      </c>
      <c r="AH83" s="3" t="s">
        <v>46</v>
      </c>
      <c r="AI83">
        <v>0</v>
      </c>
    </row>
    <row r="84" spans="2:35" x14ac:dyDescent="0.2">
      <c r="B84" t="s">
        <v>125</v>
      </c>
      <c r="C84" s="3" t="s">
        <v>305</v>
      </c>
      <c r="D84" s="3" t="s">
        <v>302</v>
      </c>
      <c r="E84" s="3" t="s">
        <v>20</v>
      </c>
      <c r="F84" s="3">
        <v>100</v>
      </c>
      <c r="G84" s="3" t="s">
        <v>366</v>
      </c>
      <c r="H84" s="3" t="s">
        <v>24</v>
      </c>
      <c r="I84" s="3">
        <v>198</v>
      </c>
      <c r="J84" s="3" t="s">
        <v>366</v>
      </c>
      <c r="K84" s="3">
        <v>3.95</v>
      </c>
      <c r="L84" s="3" t="s">
        <v>373</v>
      </c>
      <c r="M84" s="3">
        <v>0</v>
      </c>
      <c r="N84" s="3" t="s">
        <v>366</v>
      </c>
      <c r="O84" s="3">
        <v>2</v>
      </c>
      <c r="P84" s="3">
        <v>2</v>
      </c>
      <c r="Q84" s="3">
        <v>10</v>
      </c>
      <c r="R84" s="3" t="s">
        <v>378</v>
      </c>
      <c r="S84" s="106">
        <v>6.266667</v>
      </c>
      <c r="T84" s="3" t="s">
        <v>369</v>
      </c>
      <c r="U84" s="106">
        <v>3.1666669999999999</v>
      </c>
      <c r="V84" s="3" t="s">
        <v>370</v>
      </c>
      <c r="W84" s="3">
        <v>55</v>
      </c>
      <c r="X84" s="3" t="s">
        <v>371</v>
      </c>
      <c r="Y84" s="3" t="s">
        <v>32</v>
      </c>
      <c r="Z84" s="3" t="s">
        <v>34</v>
      </c>
      <c r="AA84" s="3" t="s">
        <v>303</v>
      </c>
      <c r="AB84" s="3">
        <v>0</v>
      </c>
      <c r="AC84" s="106">
        <v>2</v>
      </c>
      <c r="AD84" s="3" t="s">
        <v>286</v>
      </c>
      <c r="AE84" s="3" t="s">
        <v>43</v>
      </c>
      <c r="AF84" s="3" t="s">
        <v>304</v>
      </c>
      <c r="AG84" s="3" t="s">
        <v>287</v>
      </c>
      <c r="AH84" s="3" t="s">
        <v>46</v>
      </c>
      <c r="AI84">
        <v>0</v>
      </c>
    </row>
    <row r="85" spans="2:35" x14ac:dyDescent="0.2">
      <c r="B85" t="s">
        <v>126</v>
      </c>
      <c r="C85" s="3" t="s">
        <v>305</v>
      </c>
      <c r="D85" s="3" t="s">
        <v>302</v>
      </c>
      <c r="E85" s="3" t="s">
        <v>22</v>
      </c>
      <c r="F85" s="3">
        <v>1800</v>
      </c>
      <c r="G85" s="3" t="s">
        <v>374</v>
      </c>
      <c r="H85" s="3" t="s">
        <v>24</v>
      </c>
      <c r="I85" s="3">
        <v>700</v>
      </c>
      <c r="J85" s="3" t="s">
        <v>367</v>
      </c>
      <c r="K85" s="3">
        <v>2.8</v>
      </c>
      <c r="L85" s="3" t="s">
        <v>372</v>
      </c>
      <c r="M85" s="3">
        <v>0</v>
      </c>
      <c r="N85" s="3" t="s">
        <v>366</v>
      </c>
      <c r="O85" s="3">
        <v>3</v>
      </c>
      <c r="P85" s="3">
        <v>3</v>
      </c>
      <c r="Q85" s="3">
        <v>1</v>
      </c>
      <c r="R85" s="3" t="s">
        <v>368</v>
      </c>
      <c r="S85" s="106">
        <v>5.3</v>
      </c>
      <c r="T85" s="3" t="s">
        <v>372</v>
      </c>
      <c r="U85" s="106">
        <v>3.9666670000000002</v>
      </c>
      <c r="V85" s="3" t="s">
        <v>377</v>
      </c>
      <c r="W85" s="3">
        <v>4</v>
      </c>
      <c r="X85" s="3" t="s">
        <v>41</v>
      </c>
      <c r="Y85" s="3" t="s">
        <v>30</v>
      </c>
      <c r="Z85" s="3" t="s">
        <v>34</v>
      </c>
      <c r="AA85" s="3" t="s">
        <v>303</v>
      </c>
      <c r="AB85" s="3">
        <v>0</v>
      </c>
      <c r="AC85" s="106">
        <v>2.733333</v>
      </c>
      <c r="AD85" s="3" t="s">
        <v>286</v>
      </c>
      <c r="AE85" s="3" t="s">
        <v>43</v>
      </c>
      <c r="AF85" s="3" t="s">
        <v>308</v>
      </c>
      <c r="AG85" s="3" t="s">
        <v>286</v>
      </c>
      <c r="AH85" s="3" t="s">
        <v>46</v>
      </c>
      <c r="AI85">
        <v>2</v>
      </c>
    </row>
    <row r="86" spans="2:35" x14ac:dyDescent="0.2">
      <c r="B86" t="s">
        <v>127</v>
      </c>
      <c r="C86" s="3" t="s">
        <v>305</v>
      </c>
      <c r="D86" s="3" t="s">
        <v>306</v>
      </c>
      <c r="E86" s="3" t="s">
        <v>16</v>
      </c>
      <c r="F86" s="3">
        <v>350</v>
      </c>
      <c r="G86" s="3" t="s">
        <v>372</v>
      </c>
      <c r="H86" s="3" t="s">
        <v>25</v>
      </c>
      <c r="I86" s="3">
        <v>80</v>
      </c>
      <c r="J86" s="3" t="s">
        <v>366</v>
      </c>
      <c r="K86" s="3">
        <v>3.15</v>
      </c>
      <c r="L86" s="3" t="s">
        <v>367</v>
      </c>
      <c r="M86" s="3">
        <v>0</v>
      </c>
      <c r="N86" s="3" t="s">
        <v>366</v>
      </c>
      <c r="O86" s="3">
        <v>2</v>
      </c>
      <c r="P86" s="3">
        <v>3</v>
      </c>
      <c r="Q86" s="3">
        <v>15</v>
      </c>
      <c r="R86" s="3" t="s">
        <v>378</v>
      </c>
      <c r="S86" s="106">
        <v>6</v>
      </c>
      <c r="T86" s="3" t="s">
        <v>369</v>
      </c>
      <c r="U86" s="106">
        <v>4</v>
      </c>
      <c r="V86" s="3" t="s">
        <v>377</v>
      </c>
      <c r="W86" s="3">
        <v>2</v>
      </c>
      <c r="X86" s="3" t="s">
        <v>41</v>
      </c>
      <c r="Y86" s="3" t="s">
        <v>31</v>
      </c>
      <c r="Z86" s="3" t="s">
        <v>34</v>
      </c>
      <c r="AA86" s="3" t="s">
        <v>303</v>
      </c>
      <c r="AB86" s="3">
        <v>0</v>
      </c>
      <c r="AC86" s="106">
        <v>5.5666669999999998</v>
      </c>
      <c r="AD86" s="3" t="s">
        <v>383</v>
      </c>
      <c r="AE86" s="3" t="s">
        <v>43</v>
      </c>
      <c r="AF86" s="3" t="s">
        <v>304</v>
      </c>
      <c r="AG86" s="3" t="s">
        <v>286</v>
      </c>
      <c r="AH86" s="3" t="s">
        <v>46</v>
      </c>
      <c r="AI86">
        <v>1</v>
      </c>
    </row>
    <row r="87" spans="2:35" x14ac:dyDescent="0.2">
      <c r="B87" t="s">
        <v>128</v>
      </c>
      <c r="C87" s="3" t="s">
        <v>305</v>
      </c>
      <c r="D87" s="3" t="s">
        <v>302</v>
      </c>
      <c r="E87" s="3" t="s">
        <v>22</v>
      </c>
      <c r="F87" s="3">
        <v>900</v>
      </c>
      <c r="G87" s="3" t="s">
        <v>367</v>
      </c>
      <c r="H87" s="3" t="s">
        <v>24</v>
      </c>
      <c r="I87" s="3">
        <v>500</v>
      </c>
      <c r="J87" s="3" t="s">
        <v>367</v>
      </c>
      <c r="K87" s="3">
        <v>3.4</v>
      </c>
      <c r="L87" s="3" t="s">
        <v>367</v>
      </c>
      <c r="M87" s="3">
        <v>0</v>
      </c>
      <c r="N87" s="3" t="s">
        <v>366</v>
      </c>
      <c r="O87" s="3">
        <v>2</v>
      </c>
      <c r="P87" s="3">
        <v>2</v>
      </c>
      <c r="Q87" s="3">
        <v>0</v>
      </c>
      <c r="R87" s="3" t="s">
        <v>368</v>
      </c>
      <c r="S87" s="106">
        <v>6.2</v>
      </c>
      <c r="T87" s="3" t="s">
        <v>369</v>
      </c>
      <c r="U87" s="106">
        <v>5.8333329999999997</v>
      </c>
      <c r="V87" s="3" t="s">
        <v>381</v>
      </c>
      <c r="W87" s="3">
        <v>0</v>
      </c>
      <c r="X87" s="3" t="s">
        <v>33</v>
      </c>
      <c r="Y87" s="3" t="s">
        <v>29</v>
      </c>
      <c r="Z87" s="3" t="s">
        <v>33</v>
      </c>
      <c r="AA87" s="3" t="s">
        <v>303</v>
      </c>
      <c r="AB87" s="3">
        <v>0</v>
      </c>
      <c r="AC87" s="106">
        <v>4.0999999999999996</v>
      </c>
      <c r="AD87" s="3" t="s">
        <v>286</v>
      </c>
      <c r="AE87" s="3" t="s">
        <v>33</v>
      </c>
      <c r="AF87" s="3" t="s">
        <v>308</v>
      </c>
      <c r="AG87" s="3" t="s">
        <v>287</v>
      </c>
      <c r="AH87" s="3" t="s">
        <v>46</v>
      </c>
      <c r="AI87">
        <v>0</v>
      </c>
    </row>
    <row r="88" spans="2:35" x14ac:dyDescent="0.2">
      <c r="B88" t="s">
        <v>129</v>
      </c>
      <c r="C88" s="3" t="s">
        <v>305</v>
      </c>
      <c r="D88" s="3" t="s">
        <v>302</v>
      </c>
      <c r="E88" s="3" t="s">
        <v>22</v>
      </c>
      <c r="F88" s="3">
        <v>450</v>
      </c>
      <c r="G88" s="3" t="s">
        <v>372</v>
      </c>
      <c r="H88" s="3" t="s">
        <v>24</v>
      </c>
      <c r="I88" s="3">
        <v>44.48</v>
      </c>
      <c r="J88" s="3" t="s">
        <v>366</v>
      </c>
      <c r="K88" s="3">
        <v>4</v>
      </c>
      <c r="L88" s="3" t="s">
        <v>373</v>
      </c>
      <c r="M88" s="3">
        <v>6</v>
      </c>
      <c r="N88" s="3" t="s">
        <v>366</v>
      </c>
      <c r="O88" s="3">
        <v>2</v>
      </c>
      <c r="P88" s="3">
        <v>2</v>
      </c>
      <c r="Q88" s="3">
        <v>12</v>
      </c>
      <c r="R88" s="3" t="s">
        <v>378</v>
      </c>
      <c r="S88" s="106">
        <v>6.2</v>
      </c>
      <c r="T88" s="3" t="s">
        <v>369</v>
      </c>
      <c r="U88" s="106">
        <v>4.5999999999999996</v>
      </c>
      <c r="V88" s="3" t="s">
        <v>377</v>
      </c>
      <c r="W88" s="3">
        <v>0</v>
      </c>
      <c r="X88" s="3" t="s">
        <v>33</v>
      </c>
      <c r="Y88" s="3" t="s">
        <v>32</v>
      </c>
      <c r="Z88" s="3" t="s">
        <v>35</v>
      </c>
      <c r="AA88" s="3" t="s">
        <v>310</v>
      </c>
      <c r="AB88" s="3">
        <v>0</v>
      </c>
      <c r="AC88" s="106">
        <v>1.1333329999999999</v>
      </c>
      <c r="AD88" s="3" t="s">
        <v>286</v>
      </c>
      <c r="AE88" s="3" t="s">
        <v>43</v>
      </c>
      <c r="AF88" s="3" t="s">
        <v>304</v>
      </c>
      <c r="AG88" s="3" t="s">
        <v>286</v>
      </c>
      <c r="AH88" s="3" t="s">
        <v>46</v>
      </c>
      <c r="AI88">
        <v>0</v>
      </c>
    </row>
    <row r="89" spans="2:35" x14ac:dyDescent="0.2">
      <c r="B89" t="s">
        <v>130</v>
      </c>
      <c r="C89" s="3" t="s">
        <v>305</v>
      </c>
      <c r="D89" s="3" t="s">
        <v>306</v>
      </c>
      <c r="E89" s="3" t="s">
        <v>20</v>
      </c>
      <c r="F89" s="3">
        <v>500</v>
      </c>
      <c r="G89" s="3" t="s">
        <v>367</v>
      </c>
      <c r="H89" s="3" t="s">
        <v>24</v>
      </c>
      <c r="I89" s="3">
        <v>0</v>
      </c>
      <c r="J89" s="3" t="s">
        <v>366</v>
      </c>
      <c r="K89" s="3">
        <v>3.56</v>
      </c>
      <c r="L89" s="3" t="s">
        <v>373</v>
      </c>
      <c r="M89" s="3">
        <v>27</v>
      </c>
      <c r="N89" s="3" t="s">
        <v>367</v>
      </c>
      <c r="O89" s="3">
        <v>2</v>
      </c>
      <c r="P89" s="3">
        <v>2</v>
      </c>
      <c r="Q89" s="3">
        <v>12</v>
      </c>
      <c r="R89" s="3" t="s">
        <v>378</v>
      </c>
      <c r="S89" s="106">
        <v>5.9666670000000002</v>
      </c>
      <c r="T89" s="3" t="s">
        <v>369</v>
      </c>
      <c r="U89" s="106">
        <v>4.9666670000000002</v>
      </c>
      <c r="V89" s="3" t="s">
        <v>381</v>
      </c>
      <c r="W89" s="3">
        <v>10</v>
      </c>
      <c r="X89" s="3" t="s">
        <v>42</v>
      </c>
      <c r="Y89" s="3" t="s">
        <v>32</v>
      </c>
      <c r="Z89" s="3" t="s">
        <v>33</v>
      </c>
      <c r="AA89" s="3" t="s">
        <v>303</v>
      </c>
      <c r="AB89" s="3">
        <v>0</v>
      </c>
      <c r="AC89" s="106">
        <v>3.4333330000000002</v>
      </c>
      <c r="AD89" s="3" t="s">
        <v>286</v>
      </c>
      <c r="AE89" s="3" t="s">
        <v>43</v>
      </c>
      <c r="AF89" s="3" t="s">
        <v>304</v>
      </c>
      <c r="AG89" s="3" t="s">
        <v>287</v>
      </c>
      <c r="AH89" s="3" t="s">
        <v>311</v>
      </c>
      <c r="AI89">
        <v>0</v>
      </c>
    </row>
    <row r="90" spans="2:35" x14ac:dyDescent="0.2">
      <c r="B90" t="s">
        <v>131</v>
      </c>
      <c r="C90" s="3" t="s">
        <v>305</v>
      </c>
      <c r="D90" s="3" t="s">
        <v>302</v>
      </c>
      <c r="E90" s="3" t="s">
        <v>20</v>
      </c>
      <c r="F90" s="3">
        <v>1524</v>
      </c>
      <c r="G90" s="3" t="s">
        <v>374</v>
      </c>
      <c r="H90" s="3" t="s">
        <v>24</v>
      </c>
      <c r="I90" s="3">
        <v>391</v>
      </c>
      <c r="J90" s="3" t="s">
        <v>372</v>
      </c>
      <c r="K90" s="3">
        <v>2.9</v>
      </c>
      <c r="L90" s="3" t="s">
        <v>372</v>
      </c>
      <c r="M90" s="3">
        <v>15</v>
      </c>
      <c r="N90" s="3" t="s">
        <v>372</v>
      </c>
      <c r="O90" s="3">
        <v>4</v>
      </c>
      <c r="P90" s="3">
        <v>4</v>
      </c>
      <c r="Q90" s="3">
        <v>5</v>
      </c>
      <c r="R90" s="3" t="s">
        <v>375</v>
      </c>
      <c r="S90" s="106">
        <v>5.4333330000000002</v>
      </c>
      <c r="T90" s="3" t="s">
        <v>372</v>
      </c>
      <c r="U90" s="106">
        <v>4</v>
      </c>
      <c r="V90" s="3" t="s">
        <v>377</v>
      </c>
      <c r="W90" s="3">
        <v>4</v>
      </c>
      <c r="X90" s="3" t="s">
        <v>41</v>
      </c>
      <c r="Y90" s="3" t="s">
        <v>30</v>
      </c>
      <c r="Z90" s="3" t="s">
        <v>34</v>
      </c>
      <c r="AA90" s="3" t="s">
        <v>310</v>
      </c>
      <c r="AB90" s="3">
        <v>1</v>
      </c>
      <c r="AC90" s="106">
        <v>5.7</v>
      </c>
      <c r="AD90" s="3" t="s">
        <v>383</v>
      </c>
      <c r="AE90" s="3" t="s">
        <v>43</v>
      </c>
      <c r="AF90" s="3" t="s">
        <v>304</v>
      </c>
      <c r="AG90" s="3" t="s">
        <v>286</v>
      </c>
      <c r="AH90" s="3" t="s">
        <v>46</v>
      </c>
      <c r="AI90">
        <v>0</v>
      </c>
    </row>
    <row r="91" spans="2:35" x14ac:dyDescent="0.2">
      <c r="B91" t="s">
        <v>132</v>
      </c>
      <c r="C91" s="3" t="s">
        <v>305</v>
      </c>
      <c r="D91" s="3" t="s">
        <v>302</v>
      </c>
      <c r="E91" s="3" t="s">
        <v>16</v>
      </c>
      <c r="F91" s="3">
        <v>400</v>
      </c>
      <c r="G91" s="3" t="s">
        <v>372</v>
      </c>
      <c r="H91" s="3" t="s">
        <v>24</v>
      </c>
      <c r="I91" s="3">
        <v>200</v>
      </c>
      <c r="J91" s="3" t="s">
        <v>372</v>
      </c>
      <c r="K91" s="3">
        <v>2.5310000000000001</v>
      </c>
      <c r="L91" s="3" t="s">
        <v>372</v>
      </c>
      <c r="M91" s="3">
        <v>5</v>
      </c>
      <c r="N91" s="3" t="s">
        <v>366</v>
      </c>
      <c r="O91" s="3">
        <v>4</v>
      </c>
      <c r="P91" s="3">
        <v>3</v>
      </c>
      <c r="Q91" s="3">
        <v>5</v>
      </c>
      <c r="R91" s="3" t="s">
        <v>375</v>
      </c>
      <c r="S91" s="106">
        <v>6.9666670000000002</v>
      </c>
      <c r="T91" s="3" t="s">
        <v>379</v>
      </c>
      <c r="U91" s="106">
        <v>5.766667</v>
      </c>
      <c r="V91" s="3" t="s">
        <v>381</v>
      </c>
      <c r="W91" s="3">
        <v>20</v>
      </c>
      <c r="X91" s="3" t="s">
        <v>42</v>
      </c>
      <c r="Y91" s="3" t="s">
        <v>30</v>
      </c>
      <c r="Z91" s="3" t="s">
        <v>34</v>
      </c>
      <c r="AA91" s="3" t="s">
        <v>303</v>
      </c>
      <c r="AB91" s="3">
        <v>0</v>
      </c>
      <c r="AC91" s="106">
        <v>1.3666670000000001</v>
      </c>
      <c r="AD91" s="3" t="s">
        <v>286</v>
      </c>
      <c r="AE91" s="3" t="s">
        <v>42</v>
      </c>
      <c r="AF91" s="3" t="s">
        <v>308</v>
      </c>
      <c r="AG91" s="3" t="s">
        <v>287</v>
      </c>
      <c r="AH91" s="3" t="s">
        <v>46</v>
      </c>
      <c r="AI91">
        <v>1</v>
      </c>
    </row>
    <row r="92" spans="2:35" x14ac:dyDescent="0.2">
      <c r="B92" t="s">
        <v>133</v>
      </c>
      <c r="C92" s="3" t="s">
        <v>305</v>
      </c>
      <c r="D92" s="3" t="s">
        <v>302</v>
      </c>
      <c r="E92" s="3" t="s">
        <v>16</v>
      </c>
      <c r="F92" s="3">
        <v>800</v>
      </c>
      <c r="G92" s="3" t="s">
        <v>367</v>
      </c>
      <c r="H92" s="3" t="s">
        <v>24</v>
      </c>
      <c r="I92" s="3">
        <v>2500</v>
      </c>
      <c r="J92" s="3" t="s">
        <v>374</v>
      </c>
      <c r="K92" s="3">
        <v>3.8620000000000001</v>
      </c>
      <c r="L92" s="3" t="s">
        <v>373</v>
      </c>
      <c r="M92" s="3">
        <v>0</v>
      </c>
      <c r="N92" s="3" t="s">
        <v>366</v>
      </c>
      <c r="O92" s="3">
        <v>2</v>
      </c>
      <c r="P92" s="3">
        <v>2</v>
      </c>
      <c r="Q92" s="3">
        <v>3</v>
      </c>
      <c r="R92" s="3" t="s">
        <v>372</v>
      </c>
      <c r="S92" s="106">
        <v>5.3</v>
      </c>
      <c r="T92" s="3" t="s">
        <v>372</v>
      </c>
      <c r="U92" s="106">
        <v>4.5666669999999998</v>
      </c>
      <c r="V92" s="3" t="s">
        <v>377</v>
      </c>
      <c r="W92" s="3">
        <v>1</v>
      </c>
      <c r="X92" s="3" t="s">
        <v>41</v>
      </c>
      <c r="Y92" s="3" t="s">
        <v>31</v>
      </c>
      <c r="Z92" s="3" t="s">
        <v>34</v>
      </c>
      <c r="AA92" s="3" t="s">
        <v>303</v>
      </c>
      <c r="AB92" s="3">
        <v>0</v>
      </c>
      <c r="AC92" s="106">
        <v>1.1000000000000001</v>
      </c>
      <c r="AD92" s="3" t="s">
        <v>286</v>
      </c>
      <c r="AE92" s="3" t="s">
        <v>43</v>
      </c>
      <c r="AF92" s="3" t="s">
        <v>308</v>
      </c>
      <c r="AG92" s="3" t="s">
        <v>287</v>
      </c>
      <c r="AH92" s="3" t="s">
        <v>46</v>
      </c>
      <c r="AI92">
        <v>2</v>
      </c>
    </row>
    <row r="93" spans="2:35" x14ac:dyDescent="0.2">
      <c r="B93" t="s">
        <v>134</v>
      </c>
      <c r="C93" s="3" t="s">
        <v>305</v>
      </c>
      <c r="D93" s="3" t="s">
        <v>302</v>
      </c>
      <c r="E93" s="3" t="s">
        <v>20</v>
      </c>
      <c r="F93" s="3">
        <v>200</v>
      </c>
      <c r="G93" s="3" t="s">
        <v>372</v>
      </c>
      <c r="H93" s="3" t="s">
        <v>29</v>
      </c>
      <c r="I93" s="3">
        <v>0</v>
      </c>
      <c r="J93" s="3" t="s">
        <v>366</v>
      </c>
      <c r="K93" s="3">
        <v>3.4</v>
      </c>
      <c r="L93" s="3" t="s">
        <v>367</v>
      </c>
      <c r="M93" s="3">
        <v>15</v>
      </c>
      <c r="N93" s="3" t="s">
        <v>372</v>
      </c>
      <c r="O93" s="3">
        <v>2</v>
      </c>
      <c r="P93" s="3">
        <v>2</v>
      </c>
      <c r="Q93" s="3">
        <v>14</v>
      </c>
      <c r="R93" s="3" t="s">
        <v>378</v>
      </c>
      <c r="S93" s="106">
        <v>5.1666670000000003</v>
      </c>
      <c r="T93" s="3" t="s">
        <v>372</v>
      </c>
      <c r="U93" s="106">
        <v>5.8666669999999996</v>
      </c>
      <c r="V93" s="3" t="s">
        <v>381</v>
      </c>
      <c r="W93" s="3">
        <v>0</v>
      </c>
      <c r="X93" s="3" t="s">
        <v>33</v>
      </c>
      <c r="Y93" s="3" t="s">
        <v>32</v>
      </c>
      <c r="Z93" s="3" t="s">
        <v>34</v>
      </c>
      <c r="AA93" s="3" t="s">
        <v>310</v>
      </c>
      <c r="AB93" s="3">
        <v>1</v>
      </c>
      <c r="AC93" s="106">
        <v>4.9333330000000002</v>
      </c>
      <c r="AD93" s="3" t="s">
        <v>376</v>
      </c>
      <c r="AE93" s="3" t="s">
        <v>43</v>
      </c>
      <c r="AF93" s="3" t="s">
        <v>304</v>
      </c>
      <c r="AG93" s="3" t="s">
        <v>286</v>
      </c>
      <c r="AH93" s="3" t="s">
        <v>311</v>
      </c>
      <c r="AI93">
        <v>1</v>
      </c>
    </row>
    <row r="94" spans="2:35" x14ac:dyDescent="0.2">
      <c r="B94" t="s">
        <v>135</v>
      </c>
      <c r="C94" s="3" t="s">
        <v>305</v>
      </c>
      <c r="D94" s="3" t="s">
        <v>306</v>
      </c>
      <c r="E94" s="3" t="s">
        <v>22</v>
      </c>
      <c r="F94" s="3">
        <v>500</v>
      </c>
      <c r="G94" s="3" t="s">
        <v>367</v>
      </c>
      <c r="H94" s="3" t="s">
        <v>24</v>
      </c>
      <c r="I94" s="3">
        <v>300</v>
      </c>
      <c r="J94" s="3" t="s">
        <v>372</v>
      </c>
      <c r="K94" s="3">
        <v>3.2</v>
      </c>
      <c r="L94" s="3" t="s">
        <v>367</v>
      </c>
      <c r="M94" s="3">
        <v>0</v>
      </c>
      <c r="N94" s="3" t="s">
        <v>366</v>
      </c>
      <c r="O94" s="3">
        <v>3</v>
      </c>
      <c r="P94" s="3">
        <v>3</v>
      </c>
      <c r="Q94" s="3">
        <v>1.5</v>
      </c>
      <c r="R94" s="3" t="s">
        <v>368</v>
      </c>
      <c r="S94" s="106">
        <v>5.6666670000000003</v>
      </c>
      <c r="T94" s="3" t="s">
        <v>369</v>
      </c>
      <c r="U94" s="106">
        <v>5.3333329999999997</v>
      </c>
      <c r="V94" s="3" t="s">
        <v>381</v>
      </c>
      <c r="W94" s="3">
        <v>2</v>
      </c>
      <c r="X94" s="3" t="s">
        <v>41</v>
      </c>
      <c r="Y94" s="3" t="s">
        <v>30</v>
      </c>
      <c r="Z94" s="3" t="s">
        <v>34</v>
      </c>
      <c r="AA94" s="3" t="s">
        <v>303</v>
      </c>
      <c r="AB94" s="3">
        <v>0</v>
      </c>
      <c r="AC94" s="106">
        <v>4.8</v>
      </c>
      <c r="AD94" s="3" t="s">
        <v>376</v>
      </c>
      <c r="AE94" s="3" t="s">
        <v>43</v>
      </c>
      <c r="AF94" s="3" t="s">
        <v>308</v>
      </c>
      <c r="AG94" s="3" t="s">
        <v>286</v>
      </c>
      <c r="AH94" s="3" t="s">
        <v>46</v>
      </c>
      <c r="AI94">
        <v>1</v>
      </c>
    </row>
    <row r="95" spans="2:35" x14ac:dyDescent="0.2">
      <c r="B95" t="s">
        <v>136</v>
      </c>
      <c r="C95" s="3" t="s">
        <v>305</v>
      </c>
      <c r="D95" s="3" t="s">
        <v>302</v>
      </c>
      <c r="E95" s="3" t="s">
        <v>18</v>
      </c>
      <c r="F95" s="3">
        <v>300</v>
      </c>
      <c r="G95" s="3" t="s">
        <v>372</v>
      </c>
      <c r="H95" s="3" t="s">
        <v>24</v>
      </c>
      <c r="I95" s="3">
        <v>750</v>
      </c>
      <c r="J95" s="3" t="s">
        <v>367</v>
      </c>
      <c r="K95" s="3">
        <v>3.6</v>
      </c>
      <c r="L95" s="3" t="s">
        <v>373</v>
      </c>
      <c r="M95" s="3">
        <v>0</v>
      </c>
      <c r="N95" s="3" t="s">
        <v>366</v>
      </c>
      <c r="O95" s="3">
        <v>3</v>
      </c>
      <c r="P95" s="3">
        <v>3</v>
      </c>
      <c r="Q95" s="3">
        <v>1</v>
      </c>
      <c r="R95" s="3" t="s">
        <v>368</v>
      </c>
      <c r="S95" s="106">
        <v>5.5</v>
      </c>
      <c r="T95" s="3" t="s">
        <v>369</v>
      </c>
      <c r="U95" s="106">
        <v>4</v>
      </c>
      <c r="V95" s="3" t="s">
        <v>377</v>
      </c>
      <c r="W95" s="3">
        <v>2</v>
      </c>
      <c r="X95" s="3" t="s">
        <v>41</v>
      </c>
      <c r="Y95" s="3" t="s">
        <v>29</v>
      </c>
      <c r="Z95" s="3" t="s">
        <v>34</v>
      </c>
      <c r="AA95" s="3" t="s">
        <v>303</v>
      </c>
      <c r="AB95" s="3">
        <v>0</v>
      </c>
      <c r="AC95" s="106">
        <v>5</v>
      </c>
      <c r="AD95" s="3" t="s">
        <v>376</v>
      </c>
      <c r="AE95" s="3" t="s">
        <v>43</v>
      </c>
      <c r="AF95" s="3" t="s">
        <v>304</v>
      </c>
      <c r="AG95" s="3" t="s">
        <v>286</v>
      </c>
      <c r="AH95" s="3" t="s">
        <v>46</v>
      </c>
      <c r="AI95">
        <v>1</v>
      </c>
    </row>
    <row r="96" spans="2:35" x14ac:dyDescent="0.2">
      <c r="B96" t="s">
        <v>137</v>
      </c>
      <c r="C96" s="3" t="s">
        <v>305</v>
      </c>
      <c r="D96" s="3" t="s">
        <v>306</v>
      </c>
      <c r="E96" s="3" t="s">
        <v>22</v>
      </c>
      <c r="F96" s="3">
        <v>700</v>
      </c>
      <c r="G96" s="3" t="s">
        <v>367</v>
      </c>
      <c r="H96" s="3" t="s">
        <v>24</v>
      </c>
      <c r="I96" s="3">
        <v>100</v>
      </c>
      <c r="J96" s="3" t="s">
        <v>366</v>
      </c>
      <c r="K96" s="3">
        <v>3.5</v>
      </c>
      <c r="L96" s="3" t="s">
        <v>373</v>
      </c>
      <c r="M96" s="3">
        <v>0</v>
      </c>
      <c r="N96" s="3" t="s">
        <v>366</v>
      </c>
      <c r="O96" s="3">
        <v>2</v>
      </c>
      <c r="P96" s="3">
        <v>2</v>
      </c>
      <c r="Q96" s="3">
        <v>9</v>
      </c>
      <c r="R96" s="3" t="s">
        <v>375</v>
      </c>
      <c r="S96" s="106">
        <v>5.766667</v>
      </c>
      <c r="T96" s="3" t="s">
        <v>369</v>
      </c>
      <c r="U96" s="106">
        <v>3.1666669999999999</v>
      </c>
      <c r="V96" s="3" t="s">
        <v>370</v>
      </c>
      <c r="W96" s="3">
        <v>0</v>
      </c>
      <c r="X96" s="3" t="s">
        <v>33</v>
      </c>
      <c r="Y96" s="3" t="s">
        <v>30</v>
      </c>
      <c r="Z96" s="3" t="s">
        <v>34</v>
      </c>
      <c r="AA96" s="3" t="s">
        <v>303</v>
      </c>
      <c r="AB96" s="3">
        <v>0</v>
      </c>
      <c r="AC96" s="106">
        <v>4.0333329999999998</v>
      </c>
      <c r="AD96" s="3" t="s">
        <v>286</v>
      </c>
      <c r="AE96" s="3" t="s">
        <v>33</v>
      </c>
      <c r="AF96" s="3" t="s">
        <v>304</v>
      </c>
      <c r="AG96" s="3" t="s">
        <v>286</v>
      </c>
      <c r="AH96" s="3" t="s">
        <v>46</v>
      </c>
      <c r="AI96">
        <v>0</v>
      </c>
    </row>
    <row r="97" spans="2:35" x14ac:dyDescent="0.2">
      <c r="B97" t="s">
        <v>138</v>
      </c>
      <c r="C97" s="3" t="s">
        <v>301</v>
      </c>
      <c r="D97" s="3" t="s">
        <v>312</v>
      </c>
      <c r="E97" s="3" t="s">
        <v>20</v>
      </c>
      <c r="F97" s="3">
        <v>90</v>
      </c>
      <c r="G97" s="3" t="s">
        <v>366</v>
      </c>
      <c r="H97" s="3" t="s">
        <v>24</v>
      </c>
      <c r="I97" s="3">
        <v>500</v>
      </c>
      <c r="J97" s="3" t="s">
        <v>367</v>
      </c>
      <c r="K97" s="3">
        <v>2.4500000000000002</v>
      </c>
      <c r="L97" s="3" t="s">
        <v>366</v>
      </c>
      <c r="M97" s="3">
        <v>25</v>
      </c>
      <c r="N97" s="3" t="s">
        <v>367</v>
      </c>
      <c r="O97" s="3">
        <v>3</v>
      </c>
      <c r="P97" s="3">
        <v>3</v>
      </c>
      <c r="Q97" s="3">
        <v>6</v>
      </c>
      <c r="R97" s="3" t="s">
        <v>375</v>
      </c>
      <c r="S97" s="106">
        <v>6.9666670000000002</v>
      </c>
      <c r="T97" s="3" t="s">
        <v>379</v>
      </c>
      <c r="U97" s="106">
        <v>5.9666670000000002</v>
      </c>
      <c r="V97" s="3" t="s">
        <v>381</v>
      </c>
      <c r="W97" s="3">
        <v>2</v>
      </c>
      <c r="X97" s="3" t="s">
        <v>41</v>
      </c>
      <c r="Y97" s="3" t="s">
        <v>32</v>
      </c>
      <c r="Z97" s="3" t="s">
        <v>34</v>
      </c>
      <c r="AA97" s="3" t="s">
        <v>307</v>
      </c>
      <c r="AB97" s="3">
        <v>0</v>
      </c>
      <c r="AC97" s="106">
        <v>3</v>
      </c>
      <c r="AD97" s="3" t="s">
        <v>286</v>
      </c>
      <c r="AE97" s="3" t="s">
        <v>42</v>
      </c>
      <c r="AF97" s="3" t="s">
        <v>304</v>
      </c>
      <c r="AG97" s="3" t="s">
        <v>286</v>
      </c>
      <c r="AH97" s="3" t="s">
        <v>314</v>
      </c>
      <c r="AI97">
        <v>0</v>
      </c>
    </row>
    <row r="98" spans="2:35" x14ac:dyDescent="0.2">
      <c r="B98" t="s">
        <v>139</v>
      </c>
      <c r="C98" s="3" t="s">
        <v>305</v>
      </c>
      <c r="D98" s="3" t="s">
        <v>302</v>
      </c>
      <c r="E98" s="3" t="s">
        <v>22</v>
      </c>
      <c r="F98" s="3">
        <v>450</v>
      </c>
      <c r="G98" s="3" t="s">
        <v>372</v>
      </c>
      <c r="H98" s="3" t="s">
        <v>24</v>
      </c>
      <c r="I98" s="3">
        <v>100</v>
      </c>
      <c r="J98" s="3" t="s">
        <v>366</v>
      </c>
      <c r="K98" s="3">
        <v>3.8</v>
      </c>
      <c r="L98" s="3" t="s">
        <v>373</v>
      </c>
      <c r="M98" s="3">
        <v>0</v>
      </c>
      <c r="N98" s="3" t="s">
        <v>366</v>
      </c>
      <c r="O98" s="3">
        <v>3</v>
      </c>
      <c r="P98" s="3">
        <v>3</v>
      </c>
      <c r="Q98" s="3">
        <v>8</v>
      </c>
      <c r="R98" s="3" t="s">
        <v>375</v>
      </c>
      <c r="S98" s="106">
        <v>6.5</v>
      </c>
      <c r="T98" s="3" t="s">
        <v>379</v>
      </c>
      <c r="U98" s="106">
        <v>4</v>
      </c>
      <c r="V98" s="3" t="s">
        <v>377</v>
      </c>
      <c r="W98" s="3">
        <v>15</v>
      </c>
      <c r="X98" s="3" t="s">
        <v>42</v>
      </c>
      <c r="Y98" s="3" t="s">
        <v>30</v>
      </c>
      <c r="Z98" s="3" t="s">
        <v>34</v>
      </c>
      <c r="AA98" s="3" t="s">
        <v>303</v>
      </c>
      <c r="AB98" s="3">
        <v>0</v>
      </c>
      <c r="AC98" s="106">
        <v>1.1333329999999999</v>
      </c>
      <c r="AD98" s="3" t="s">
        <v>286</v>
      </c>
      <c r="AE98" s="3" t="s">
        <v>43</v>
      </c>
      <c r="AF98" s="3" t="s">
        <v>304</v>
      </c>
      <c r="AG98" s="3" t="s">
        <v>287</v>
      </c>
      <c r="AH98" s="3" t="s">
        <v>46</v>
      </c>
      <c r="AI98">
        <v>0</v>
      </c>
    </row>
    <row r="99" spans="2:35" x14ac:dyDescent="0.2">
      <c r="B99" t="s">
        <v>140</v>
      </c>
      <c r="C99" s="3" t="s">
        <v>305</v>
      </c>
      <c r="D99" s="3" t="s">
        <v>302</v>
      </c>
      <c r="E99" s="3" t="s">
        <v>16</v>
      </c>
      <c r="F99" s="3">
        <v>1500</v>
      </c>
      <c r="G99" s="3" t="s">
        <v>374</v>
      </c>
      <c r="H99" s="3" t="s">
        <v>25</v>
      </c>
      <c r="I99" s="3">
        <v>100</v>
      </c>
      <c r="J99" s="3" t="s">
        <v>366</v>
      </c>
      <c r="K99" s="3">
        <v>3.29</v>
      </c>
      <c r="L99" s="3" t="s">
        <v>367</v>
      </c>
      <c r="M99" s="3">
        <v>0</v>
      </c>
      <c r="N99" s="3" t="s">
        <v>366</v>
      </c>
      <c r="O99" s="3">
        <v>2</v>
      </c>
      <c r="P99" s="3">
        <v>1</v>
      </c>
      <c r="Q99" s="3">
        <v>34</v>
      </c>
      <c r="R99" s="3" t="s">
        <v>378</v>
      </c>
      <c r="S99" s="106">
        <v>6.0666669999999998</v>
      </c>
      <c r="T99" s="3" t="s">
        <v>369</v>
      </c>
      <c r="U99" s="106">
        <v>4.4000000000000004</v>
      </c>
      <c r="V99" s="3" t="s">
        <v>377</v>
      </c>
      <c r="W99" s="3">
        <v>40</v>
      </c>
      <c r="X99" s="3" t="s">
        <v>371</v>
      </c>
      <c r="Y99" s="3" t="s">
        <v>30</v>
      </c>
      <c r="Z99" s="3" t="s">
        <v>33</v>
      </c>
      <c r="AA99" s="3" t="s">
        <v>310</v>
      </c>
      <c r="AB99" s="3">
        <v>0</v>
      </c>
      <c r="AC99" s="106">
        <v>4.8333329999999997</v>
      </c>
      <c r="AD99" s="3" t="s">
        <v>376</v>
      </c>
      <c r="AE99" s="3" t="s">
        <v>43</v>
      </c>
      <c r="AF99" s="3" t="s">
        <v>304</v>
      </c>
      <c r="AG99" s="3" t="s">
        <v>285</v>
      </c>
      <c r="AH99" s="3" t="s">
        <v>46</v>
      </c>
      <c r="AI99">
        <v>1</v>
      </c>
    </row>
    <row r="100" spans="2:35" x14ac:dyDescent="0.2">
      <c r="B100" t="s">
        <v>141</v>
      </c>
      <c r="C100" s="3" t="s">
        <v>305</v>
      </c>
      <c r="D100" s="3" t="s">
        <v>306</v>
      </c>
      <c r="E100" s="3" t="s">
        <v>18</v>
      </c>
      <c r="F100" s="3">
        <v>600</v>
      </c>
      <c r="G100" s="3" t="s">
        <v>367</v>
      </c>
      <c r="H100" s="3" t="s">
        <v>25</v>
      </c>
      <c r="I100" s="3">
        <v>0</v>
      </c>
      <c r="J100" s="3" t="s">
        <v>366</v>
      </c>
      <c r="K100" s="3">
        <v>3.9</v>
      </c>
      <c r="L100" s="3" t="s">
        <v>373</v>
      </c>
      <c r="M100" s="3">
        <v>0</v>
      </c>
      <c r="N100" s="3" t="s">
        <v>366</v>
      </c>
      <c r="O100" s="3">
        <v>2</v>
      </c>
      <c r="P100" s="3">
        <v>3</v>
      </c>
      <c r="Q100" s="3">
        <v>1</v>
      </c>
      <c r="R100" s="3" t="s">
        <v>368</v>
      </c>
      <c r="S100" s="106">
        <v>6.0666669999999998</v>
      </c>
      <c r="T100" s="3" t="s">
        <v>369</v>
      </c>
      <c r="U100" s="106">
        <v>4.3666669999999996</v>
      </c>
      <c r="V100" s="3" t="s">
        <v>377</v>
      </c>
      <c r="W100" s="3">
        <v>0</v>
      </c>
      <c r="X100" s="3" t="s">
        <v>33</v>
      </c>
      <c r="Y100" s="3" t="s">
        <v>32</v>
      </c>
      <c r="Z100" s="3" t="s">
        <v>34</v>
      </c>
      <c r="AA100" s="3" t="s">
        <v>310</v>
      </c>
      <c r="AB100" s="3">
        <v>0</v>
      </c>
      <c r="AC100" s="106">
        <v>4.8666669999999996</v>
      </c>
      <c r="AD100" s="3" t="s">
        <v>376</v>
      </c>
      <c r="AE100" s="3" t="s">
        <v>43</v>
      </c>
      <c r="AF100" s="3" t="s">
        <v>304</v>
      </c>
      <c r="AG100" s="3" t="s">
        <v>285</v>
      </c>
      <c r="AH100" s="3" t="s">
        <v>47</v>
      </c>
      <c r="AI100">
        <v>0</v>
      </c>
    </row>
    <row r="101" spans="2:35" x14ac:dyDescent="0.2">
      <c r="B101" t="s">
        <v>142</v>
      </c>
      <c r="C101" s="3" t="s">
        <v>305</v>
      </c>
      <c r="D101" s="3" t="s">
        <v>302</v>
      </c>
      <c r="E101" s="3" t="s">
        <v>16</v>
      </c>
      <c r="F101" s="3">
        <v>600</v>
      </c>
      <c r="G101" s="3" t="s">
        <v>367</v>
      </c>
      <c r="H101" s="3" t="s">
        <v>24</v>
      </c>
      <c r="I101" s="3">
        <v>0</v>
      </c>
      <c r="J101" s="3" t="s">
        <v>366</v>
      </c>
      <c r="K101" s="3">
        <v>3</v>
      </c>
      <c r="L101" s="3" t="s">
        <v>367</v>
      </c>
      <c r="M101" s="3">
        <v>0</v>
      </c>
      <c r="N101" s="3" t="s">
        <v>366</v>
      </c>
      <c r="O101" s="3">
        <v>2</v>
      </c>
      <c r="P101" s="3">
        <v>2</v>
      </c>
      <c r="Q101" s="3">
        <v>6</v>
      </c>
      <c r="R101" s="3" t="s">
        <v>375</v>
      </c>
      <c r="S101" s="106">
        <v>5.0999999999999996</v>
      </c>
      <c r="T101" s="3" t="s">
        <v>372</v>
      </c>
      <c r="U101" s="106">
        <v>5.4333330000000002</v>
      </c>
      <c r="V101" s="3" t="s">
        <v>381</v>
      </c>
      <c r="W101" s="3">
        <v>5</v>
      </c>
      <c r="X101" s="3" t="s">
        <v>41</v>
      </c>
      <c r="Y101" s="3" t="s">
        <v>31</v>
      </c>
      <c r="Z101" s="3" t="s">
        <v>34</v>
      </c>
      <c r="AA101" s="3" t="s">
        <v>307</v>
      </c>
      <c r="AB101" s="3">
        <v>0</v>
      </c>
      <c r="AC101" s="106">
        <v>3.0666669999999998</v>
      </c>
      <c r="AD101" s="3" t="s">
        <v>286</v>
      </c>
      <c r="AE101" s="3" t="s">
        <v>43</v>
      </c>
      <c r="AF101" s="3" t="s">
        <v>304</v>
      </c>
      <c r="AG101" s="3" t="s">
        <v>286</v>
      </c>
      <c r="AH101" s="3" t="s">
        <v>46</v>
      </c>
      <c r="AI101">
        <v>1</v>
      </c>
    </row>
    <row r="102" spans="2:35" x14ac:dyDescent="0.2">
      <c r="B102" t="s">
        <v>143</v>
      </c>
      <c r="C102" s="3" t="s">
        <v>305</v>
      </c>
      <c r="D102" s="3" t="s">
        <v>302</v>
      </c>
      <c r="E102" s="3" t="s">
        <v>16</v>
      </c>
      <c r="F102" s="3">
        <v>80</v>
      </c>
      <c r="G102" s="3" t="s">
        <v>366</v>
      </c>
      <c r="H102" s="3" t="s">
        <v>25</v>
      </c>
      <c r="I102" s="3">
        <v>20</v>
      </c>
      <c r="J102" s="3" t="s">
        <v>366</v>
      </c>
      <c r="K102" s="3">
        <v>3.1</v>
      </c>
      <c r="L102" s="3" t="s">
        <v>367</v>
      </c>
      <c r="M102" s="3">
        <v>0</v>
      </c>
      <c r="N102" s="3" t="s">
        <v>366</v>
      </c>
      <c r="O102" s="3">
        <v>2</v>
      </c>
      <c r="P102" s="3">
        <v>2</v>
      </c>
      <c r="Q102" s="3">
        <v>12</v>
      </c>
      <c r="R102" s="3" t="s">
        <v>378</v>
      </c>
      <c r="S102" s="106">
        <v>6.3666669999999996</v>
      </c>
      <c r="T102" s="3" t="s">
        <v>369</v>
      </c>
      <c r="U102" s="106">
        <v>4.233333</v>
      </c>
      <c r="V102" s="3" t="s">
        <v>377</v>
      </c>
      <c r="W102" s="3">
        <v>0</v>
      </c>
      <c r="X102" s="3" t="s">
        <v>33</v>
      </c>
      <c r="Y102" s="3" t="s">
        <v>30</v>
      </c>
      <c r="Z102" s="3" t="s">
        <v>33</v>
      </c>
      <c r="AA102" s="3" t="s">
        <v>303</v>
      </c>
      <c r="AB102" s="3">
        <v>0</v>
      </c>
      <c r="AC102" s="106">
        <v>2.9</v>
      </c>
      <c r="AD102" s="3" t="s">
        <v>286</v>
      </c>
      <c r="AE102" s="3" t="s">
        <v>43</v>
      </c>
      <c r="AF102" s="3" t="s">
        <v>304</v>
      </c>
      <c r="AG102" s="3" t="s">
        <v>286</v>
      </c>
      <c r="AH102" s="3" t="s">
        <v>46</v>
      </c>
      <c r="AI102">
        <v>0</v>
      </c>
    </row>
    <row r="103" spans="2:35" x14ac:dyDescent="0.2">
      <c r="B103" t="s">
        <v>144</v>
      </c>
      <c r="C103" s="3" t="s">
        <v>305</v>
      </c>
      <c r="D103" s="3" t="s">
        <v>302</v>
      </c>
      <c r="E103" s="3" t="s">
        <v>16</v>
      </c>
      <c r="F103" s="3">
        <v>500</v>
      </c>
      <c r="G103" s="3" t="s">
        <v>367</v>
      </c>
      <c r="H103" s="3" t="s">
        <v>24</v>
      </c>
      <c r="I103" s="3">
        <v>120</v>
      </c>
      <c r="J103" s="3" t="s">
        <v>366</v>
      </c>
      <c r="K103" s="3">
        <v>3.65</v>
      </c>
      <c r="L103" s="3" t="s">
        <v>373</v>
      </c>
      <c r="M103" s="3">
        <v>12</v>
      </c>
      <c r="N103" s="3" t="s">
        <v>372</v>
      </c>
      <c r="O103" s="3">
        <v>2</v>
      </c>
      <c r="P103" s="3">
        <v>2</v>
      </c>
      <c r="Q103" s="3">
        <v>10</v>
      </c>
      <c r="R103" s="3" t="s">
        <v>378</v>
      </c>
      <c r="S103" s="106">
        <v>5.8666669999999996</v>
      </c>
      <c r="T103" s="3" t="s">
        <v>369</v>
      </c>
      <c r="U103" s="106">
        <v>5.8666669999999996</v>
      </c>
      <c r="V103" s="3" t="s">
        <v>381</v>
      </c>
      <c r="W103" s="3">
        <v>40</v>
      </c>
      <c r="X103" s="3" t="s">
        <v>371</v>
      </c>
      <c r="Y103" s="3" t="s">
        <v>32</v>
      </c>
      <c r="Z103" s="3" t="s">
        <v>34</v>
      </c>
      <c r="AA103" s="3" t="s">
        <v>310</v>
      </c>
      <c r="AB103" s="3">
        <v>0</v>
      </c>
      <c r="AC103" s="106">
        <v>2.2000000000000002</v>
      </c>
      <c r="AD103" s="3" t="s">
        <v>286</v>
      </c>
      <c r="AE103" s="3" t="s">
        <v>43</v>
      </c>
      <c r="AF103" s="3" t="s">
        <v>304</v>
      </c>
      <c r="AG103" s="3" t="s">
        <v>287</v>
      </c>
      <c r="AH103" s="3" t="s">
        <v>314</v>
      </c>
      <c r="AI103">
        <v>0</v>
      </c>
    </row>
    <row r="104" spans="2:35" x14ac:dyDescent="0.2">
      <c r="B104" t="s">
        <v>145</v>
      </c>
      <c r="C104" s="3" t="s">
        <v>301</v>
      </c>
      <c r="D104" s="3" t="s">
        <v>312</v>
      </c>
      <c r="E104" s="3" t="s">
        <v>18</v>
      </c>
      <c r="F104" s="3">
        <v>1000</v>
      </c>
      <c r="G104" s="3" t="s">
        <v>374</v>
      </c>
      <c r="H104" s="3" t="s">
        <v>24</v>
      </c>
      <c r="I104" s="3">
        <v>1000</v>
      </c>
      <c r="J104" s="3" t="s">
        <v>374</v>
      </c>
      <c r="K104" s="3">
        <v>2.8</v>
      </c>
      <c r="L104" s="3" t="s">
        <v>372</v>
      </c>
      <c r="M104" s="3">
        <v>15</v>
      </c>
      <c r="N104" s="3" t="s">
        <v>372</v>
      </c>
      <c r="O104" s="3">
        <v>2</v>
      </c>
      <c r="P104" s="3">
        <v>2</v>
      </c>
      <c r="Q104" s="3">
        <v>2</v>
      </c>
      <c r="R104" s="3" t="s">
        <v>372</v>
      </c>
      <c r="S104" s="106">
        <v>5.5</v>
      </c>
      <c r="T104" s="3" t="s">
        <v>369</v>
      </c>
      <c r="U104" s="106">
        <v>5.6333330000000004</v>
      </c>
      <c r="V104" s="3" t="s">
        <v>381</v>
      </c>
      <c r="W104" s="3">
        <v>0</v>
      </c>
      <c r="X104" s="3" t="s">
        <v>33</v>
      </c>
      <c r="Y104" s="3" t="s">
        <v>30</v>
      </c>
      <c r="Z104" s="3" t="s">
        <v>33</v>
      </c>
      <c r="AA104" s="3" t="s">
        <v>303</v>
      </c>
      <c r="AB104" s="3">
        <v>0</v>
      </c>
      <c r="AC104" s="106">
        <v>1.8</v>
      </c>
      <c r="AD104" s="3" t="s">
        <v>286</v>
      </c>
      <c r="AE104" s="3" t="s">
        <v>42</v>
      </c>
      <c r="AF104" s="3" t="s">
        <v>304</v>
      </c>
      <c r="AG104" s="3" t="s">
        <v>286</v>
      </c>
      <c r="AH104" s="3" t="s">
        <v>314</v>
      </c>
      <c r="AI104">
        <v>0</v>
      </c>
    </row>
    <row r="105" spans="2:35" x14ac:dyDescent="0.2">
      <c r="B105" t="s">
        <v>146</v>
      </c>
      <c r="C105" s="3" t="s">
        <v>305</v>
      </c>
      <c r="D105" s="3" t="s">
        <v>302</v>
      </c>
      <c r="E105" s="3" t="s">
        <v>16</v>
      </c>
      <c r="F105" s="3">
        <v>800</v>
      </c>
      <c r="G105" s="3" t="s">
        <v>367</v>
      </c>
      <c r="H105" s="3" t="s">
        <v>24</v>
      </c>
      <c r="I105" s="3">
        <v>4000</v>
      </c>
      <c r="J105" s="3" t="s">
        <v>374</v>
      </c>
      <c r="K105" s="3">
        <v>3.4</v>
      </c>
      <c r="L105" s="3" t="s">
        <v>367</v>
      </c>
      <c r="M105" s="3">
        <v>0</v>
      </c>
      <c r="N105" s="3" t="s">
        <v>366</v>
      </c>
      <c r="O105" s="3">
        <v>3</v>
      </c>
      <c r="P105" s="3">
        <v>1</v>
      </c>
      <c r="Q105" s="3">
        <v>5</v>
      </c>
      <c r="R105" s="3" t="s">
        <v>375</v>
      </c>
      <c r="S105" s="106">
        <v>5.733333</v>
      </c>
      <c r="T105" s="3" t="s">
        <v>369</v>
      </c>
      <c r="U105" s="106">
        <v>3.1666669999999999</v>
      </c>
      <c r="V105" s="3" t="s">
        <v>370</v>
      </c>
      <c r="W105" s="3">
        <v>2</v>
      </c>
      <c r="X105" s="3" t="s">
        <v>41</v>
      </c>
      <c r="Y105" s="3" t="s">
        <v>30</v>
      </c>
      <c r="Z105" s="3" t="s">
        <v>33</v>
      </c>
      <c r="AA105" s="3" t="s">
        <v>303</v>
      </c>
      <c r="AB105" s="3">
        <v>0</v>
      </c>
      <c r="AC105" s="106">
        <v>2.7</v>
      </c>
      <c r="AD105" s="3" t="s">
        <v>286</v>
      </c>
      <c r="AE105" s="3" t="s">
        <v>43</v>
      </c>
      <c r="AF105" s="3" t="s">
        <v>308</v>
      </c>
      <c r="AG105" s="3" t="s">
        <v>287</v>
      </c>
      <c r="AH105" s="3" t="s">
        <v>46</v>
      </c>
      <c r="AI105">
        <v>0</v>
      </c>
    </row>
    <row r="106" spans="2:35" x14ac:dyDescent="0.2">
      <c r="B106" t="s">
        <v>147</v>
      </c>
      <c r="C106" s="3" t="s">
        <v>305</v>
      </c>
      <c r="D106" s="3" t="s">
        <v>302</v>
      </c>
      <c r="E106" s="3" t="s">
        <v>16</v>
      </c>
      <c r="F106" s="3">
        <v>300</v>
      </c>
      <c r="G106" s="3" t="s">
        <v>372</v>
      </c>
      <c r="H106" s="3" t="s">
        <v>25</v>
      </c>
      <c r="I106" s="3">
        <v>300</v>
      </c>
      <c r="J106" s="3" t="s">
        <v>372</v>
      </c>
      <c r="K106" s="3">
        <v>3.2</v>
      </c>
      <c r="L106" s="3" t="s">
        <v>367</v>
      </c>
      <c r="M106" s="3">
        <v>9</v>
      </c>
      <c r="N106" s="3" t="s">
        <v>366</v>
      </c>
      <c r="O106" s="3">
        <v>2</v>
      </c>
      <c r="P106" s="3">
        <v>2</v>
      </c>
      <c r="Q106" s="3">
        <v>15</v>
      </c>
      <c r="R106" s="3" t="s">
        <v>378</v>
      </c>
      <c r="S106" s="106">
        <v>5.9666670000000002</v>
      </c>
      <c r="T106" s="3" t="s">
        <v>369</v>
      </c>
      <c r="U106" s="106">
        <v>1.933333</v>
      </c>
      <c r="V106" s="3" t="s">
        <v>370</v>
      </c>
      <c r="W106" s="3">
        <v>5</v>
      </c>
      <c r="X106" s="3" t="s">
        <v>41</v>
      </c>
      <c r="Y106" s="3" t="s">
        <v>30</v>
      </c>
      <c r="Z106" s="3" t="s">
        <v>35</v>
      </c>
      <c r="AA106" s="3" t="s">
        <v>303</v>
      </c>
      <c r="AB106" s="3">
        <v>0</v>
      </c>
      <c r="AC106" s="106">
        <v>3</v>
      </c>
      <c r="AD106" s="3" t="s">
        <v>286</v>
      </c>
      <c r="AE106" s="3" t="s">
        <v>43</v>
      </c>
      <c r="AF106" s="3" t="s">
        <v>304</v>
      </c>
      <c r="AG106" s="3" t="s">
        <v>287</v>
      </c>
      <c r="AH106" s="3" t="s">
        <v>314</v>
      </c>
      <c r="AI106">
        <v>0</v>
      </c>
    </row>
    <row r="107" spans="2:35" x14ac:dyDescent="0.2">
      <c r="B107" t="s">
        <v>148</v>
      </c>
      <c r="C107" s="3" t="s">
        <v>305</v>
      </c>
      <c r="D107" s="3" t="s">
        <v>302</v>
      </c>
      <c r="E107" s="3" t="s">
        <v>15</v>
      </c>
      <c r="F107" s="3">
        <v>756</v>
      </c>
      <c r="G107" s="3" t="s">
        <v>367</v>
      </c>
      <c r="H107" s="3" t="s">
        <v>24</v>
      </c>
      <c r="I107" s="3">
        <v>341.84</v>
      </c>
      <c r="J107" s="3" t="s">
        <v>372</v>
      </c>
      <c r="K107" s="3">
        <v>3</v>
      </c>
      <c r="L107" s="3" t="s">
        <v>367</v>
      </c>
      <c r="M107" s="3">
        <v>12</v>
      </c>
      <c r="N107" s="3" t="s">
        <v>372</v>
      </c>
      <c r="O107" s="3">
        <v>3</v>
      </c>
      <c r="P107" s="3">
        <v>4</v>
      </c>
      <c r="Q107" s="3">
        <v>12</v>
      </c>
      <c r="R107" s="3" t="s">
        <v>378</v>
      </c>
      <c r="S107" s="106">
        <v>6.0666669999999998</v>
      </c>
      <c r="T107" s="3" t="s">
        <v>369</v>
      </c>
      <c r="U107" s="106">
        <v>3.4</v>
      </c>
      <c r="V107" s="3" t="s">
        <v>370</v>
      </c>
      <c r="W107" s="3">
        <v>1</v>
      </c>
      <c r="X107" s="3" t="s">
        <v>41</v>
      </c>
      <c r="Y107" s="3" t="s">
        <v>30</v>
      </c>
      <c r="Z107" s="3" t="s">
        <v>34</v>
      </c>
      <c r="AA107" s="3" t="s">
        <v>310</v>
      </c>
      <c r="AB107" s="3">
        <v>0</v>
      </c>
      <c r="AC107" s="106">
        <v>1.5333330000000001</v>
      </c>
      <c r="AD107" s="3" t="s">
        <v>286</v>
      </c>
      <c r="AE107" s="3" t="s">
        <v>43</v>
      </c>
      <c r="AF107" s="3" t="s">
        <v>304</v>
      </c>
      <c r="AG107" s="3" t="s">
        <v>287</v>
      </c>
      <c r="AH107" s="3" t="s">
        <v>46</v>
      </c>
      <c r="AI107">
        <v>1</v>
      </c>
    </row>
    <row r="108" spans="2:35" x14ac:dyDescent="0.2">
      <c r="B108" t="s">
        <v>149</v>
      </c>
      <c r="C108" s="3" t="s">
        <v>305</v>
      </c>
      <c r="D108" s="3" t="s">
        <v>302</v>
      </c>
      <c r="E108" s="3" t="s">
        <v>18</v>
      </c>
      <c r="F108" s="3">
        <v>4280</v>
      </c>
      <c r="G108" s="3" t="s">
        <v>374</v>
      </c>
      <c r="H108" s="3" t="s">
        <v>24</v>
      </c>
      <c r="I108" s="3">
        <v>1200</v>
      </c>
      <c r="J108" s="3" t="s">
        <v>374</v>
      </c>
      <c r="K108" s="3">
        <v>3.2</v>
      </c>
      <c r="L108" s="3" t="s">
        <v>367</v>
      </c>
      <c r="M108" s="3">
        <v>30</v>
      </c>
      <c r="N108" s="3" t="s">
        <v>373</v>
      </c>
      <c r="O108" s="3">
        <v>2</v>
      </c>
      <c r="P108" s="3">
        <v>3</v>
      </c>
      <c r="Q108" s="3">
        <v>4</v>
      </c>
      <c r="R108" s="3" t="s">
        <v>372</v>
      </c>
      <c r="S108" s="106">
        <v>5.733333</v>
      </c>
      <c r="T108" s="3" t="s">
        <v>369</v>
      </c>
      <c r="U108" s="106">
        <v>5.1333330000000004</v>
      </c>
      <c r="V108" s="3" t="s">
        <v>381</v>
      </c>
      <c r="W108" s="3">
        <v>60</v>
      </c>
      <c r="X108" s="3" t="s">
        <v>371</v>
      </c>
      <c r="Y108" s="3" t="s">
        <v>31</v>
      </c>
      <c r="Z108" s="3" t="s">
        <v>35</v>
      </c>
      <c r="AA108" s="3" t="s">
        <v>303</v>
      </c>
      <c r="AB108" s="3">
        <v>0</v>
      </c>
      <c r="AC108" s="106">
        <v>1.933333</v>
      </c>
      <c r="AD108" s="3" t="s">
        <v>286</v>
      </c>
      <c r="AE108" s="3" t="s">
        <v>43</v>
      </c>
      <c r="AF108" s="3" t="s">
        <v>304</v>
      </c>
      <c r="AG108" s="3" t="s">
        <v>287</v>
      </c>
      <c r="AH108" s="3" t="s">
        <v>311</v>
      </c>
      <c r="AI108">
        <v>5</v>
      </c>
    </row>
    <row r="109" spans="2:35" x14ac:dyDescent="0.2">
      <c r="B109" t="s">
        <v>150</v>
      </c>
      <c r="C109" s="3" t="s">
        <v>305</v>
      </c>
      <c r="D109" s="3" t="s">
        <v>302</v>
      </c>
      <c r="E109" s="3" t="s">
        <v>16</v>
      </c>
      <c r="F109" s="3">
        <v>300</v>
      </c>
      <c r="G109" s="3" t="s">
        <v>372</v>
      </c>
      <c r="H109" s="3" t="s">
        <v>24</v>
      </c>
      <c r="I109" s="3">
        <v>100</v>
      </c>
      <c r="J109" s="3" t="s">
        <v>366</v>
      </c>
      <c r="K109" s="3">
        <v>2</v>
      </c>
      <c r="L109" s="3" t="s">
        <v>366</v>
      </c>
      <c r="M109" s="3">
        <v>0</v>
      </c>
      <c r="N109" s="3" t="s">
        <v>366</v>
      </c>
      <c r="O109" s="3">
        <v>2</v>
      </c>
      <c r="P109" s="3">
        <v>2</v>
      </c>
      <c r="Q109" s="3">
        <v>3</v>
      </c>
      <c r="R109" s="3" t="s">
        <v>372</v>
      </c>
      <c r="S109" s="106">
        <v>5.6</v>
      </c>
      <c r="T109" s="3" t="s">
        <v>369</v>
      </c>
      <c r="U109" s="106">
        <v>2.0666669999999998</v>
      </c>
      <c r="V109" s="3" t="s">
        <v>370</v>
      </c>
      <c r="W109" s="3">
        <v>5</v>
      </c>
      <c r="X109" s="3" t="s">
        <v>41</v>
      </c>
      <c r="Y109" s="3" t="s">
        <v>30</v>
      </c>
      <c r="Z109" s="3" t="s">
        <v>34</v>
      </c>
      <c r="AA109" s="3" t="s">
        <v>303</v>
      </c>
      <c r="AB109" s="3">
        <v>0</v>
      </c>
      <c r="AC109" s="106">
        <v>4.3333329999999997</v>
      </c>
      <c r="AD109" s="3" t="s">
        <v>286</v>
      </c>
      <c r="AE109" s="3" t="s">
        <v>43</v>
      </c>
      <c r="AF109" s="3" t="s">
        <v>304</v>
      </c>
      <c r="AG109" s="3" t="s">
        <v>286</v>
      </c>
      <c r="AH109" s="3" t="s">
        <v>46</v>
      </c>
      <c r="AI109">
        <v>2</v>
      </c>
    </row>
    <row r="110" spans="2:35" x14ac:dyDescent="0.2">
      <c r="B110" t="s">
        <v>151</v>
      </c>
      <c r="C110" s="3" t="s">
        <v>301</v>
      </c>
      <c r="D110" s="3" t="s">
        <v>312</v>
      </c>
      <c r="E110" s="3" t="s">
        <v>22</v>
      </c>
      <c r="F110" s="3">
        <v>350</v>
      </c>
      <c r="G110" s="3" t="s">
        <v>372</v>
      </c>
      <c r="H110" s="3" t="s">
        <v>26</v>
      </c>
      <c r="I110" s="3">
        <v>80</v>
      </c>
      <c r="J110" s="3" t="s">
        <v>366</v>
      </c>
      <c r="K110" s="3">
        <v>3.85</v>
      </c>
      <c r="L110" s="3" t="s">
        <v>373</v>
      </c>
      <c r="M110" s="3">
        <v>35</v>
      </c>
      <c r="N110" s="3" t="s">
        <v>373</v>
      </c>
      <c r="O110" s="3">
        <v>2</v>
      </c>
      <c r="P110" s="3">
        <v>2</v>
      </c>
      <c r="Q110" s="3">
        <v>1</v>
      </c>
      <c r="R110" s="3" t="s">
        <v>368</v>
      </c>
      <c r="S110" s="106">
        <v>6.0333329999999998</v>
      </c>
      <c r="T110" s="3" t="s">
        <v>369</v>
      </c>
      <c r="U110" s="106">
        <v>6</v>
      </c>
      <c r="V110" s="3" t="s">
        <v>381</v>
      </c>
      <c r="W110" s="3">
        <v>3</v>
      </c>
      <c r="X110" s="3" t="s">
        <v>41</v>
      </c>
      <c r="Y110" s="3" t="s">
        <v>32</v>
      </c>
      <c r="Z110" s="3" t="s">
        <v>34</v>
      </c>
      <c r="AA110" s="3" t="s">
        <v>303</v>
      </c>
      <c r="AB110" s="3">
        <v>0</v>
      </c>
      <c r="AC110" s="106">
        <v>2</v>
      </c>
      <c r="AD110" s="3" t="s">
        <v>286</v>
      </c>
      <c r="AE110" s="3" t="s">
        <v>43</v>
      </c>
      <c r="AF110" s="3" t="s">
        <v>304</v>
      </c>
      <c r="AG110" s="3" t="s">
        <v>285</v>
      </c>
      <c r="AH110" s="3" t="s">
        <v>47</v>
      </c>
      <c r="AI110">
        <v>1</v>
      </c>
    </row>
    <row r="111" spans="2:35" x14ac:dyDescent="0.2">
      <c r="B111" t="s">
        <v>152</v>
      </c>
      <c r="C111" s="3" t="s">
        <v>305</v>
      </c>
      <c r="D111" s="3" t="s">
        <v>306</v>
      </c>
      <c r="E111" s="3" t="s">
        <v>16</v>
      </c>
      <c r="F111" s="3">
        <v>1781</v>
      </c>
      <c r="G111" s="3" t="s">
        <v>374</v>
      </c>
      <c r="H111" s="3" t="s">
        <v>24</v>
      </c>
      <c r="I111" s="3">
        <v>977.04</v>
      </c>
      <c r="J111" s="3" t="s">
        <v>367</v>
      </c>
      <c r="K111" s="3">
        <v>3.3</v>
      </c>
      <c r="L111" s="3" t="s">
        <v>367</v>
      </c>
      <c r="M111" s="3">
        <v>35</v>
      </c>
      <c r="N111" s="3" t="s">
        <v>373</v>
      </c>
      <c r="O111" s="3">
        <v>2</v>
      </c>
      <c r="P111" s="3">
        <v>3</v>
      </c>
      <c r="Q111" s="3">
        <v>9</v>
      </c>
      <c r="R111" s="3" t="s">
        <v>375</v>
      </c>
      <c r="S111" s="106">
        <v>6</v>
      </c>
      <c r="T111" s="3" t="s">
        <v>369</v>
      </c>
      <c r="U111" s="106">
        <v>6</v>
      </c>
      <c r="V111" s="3" t="s">
        <v>381</v>
      </c>
      <c r="W111" s="3">
        <v>0</v>
      </c>
      <c r="X111" s="3" t="s">
        <v>33</v>
      </c>
      <c r="Y111" s="3" t="s">
        <v>31</v>
      </c>
      <c r="Z111" s="3" t="s">
        <v>34</v>
      </c>
      <c r="AA111" s="3" t="s">
        <v>303</v>
      </c>
      <c r="AB111" s="3">
        <v>0</v>
      </c>
      <c r="AC111" s="106">
        <v>1</v>
      </c>
      <c r="AD111" s="3" t="s">
        <v>286</v>
      </c>
      <c r="AE111" s="3" t="s">
        <v>43</v>
      </c>
      <c r="AF111" s="3" t="s">
        <v>304</v>
      </c>
      <c r="AG111" s="3" t="s">
        <v>287</v>
      </c>
      <c r="AH111" s="3" t="s">
        <v>46</v>
      </c>
      <c r="AI111">
        <v>0</v>
      </c>
    </row>
    <row r="112" spans="2:35" x14ac:dyDescent="0.2">
      <c r="B112" t="s">
        <v>153</v>
      </c>
      <c r="C112" s="3" t="s">
        <v>305</v>
      </c>
      <c r="D112" s="3" t="s">
        <v>302</v>
      </c>
      <c r="E112" s="3" t="s">
        <v>16</v>
      </c>
      <c r="F112" s="3">
        <v>400</v>
      </c>
      <c r="G112" s="3" t="s">
        <v>372</v>
      </c>
      <c r="H112" s="3" t="s">
        <v>24</v>
      </c>
      <c r="I112" s="3">
        <v>149.63</v>
      </c>
      <c r="J112" s="3" t="s">
        <v>366</v>
      </c>
      <c r="K112" s="3">
        <v>3.9</v>
      </c>
      <c r="L112" s="3" t="s">
        <v>373</v>
      </c>
      <c r="M112" s="3">
        <v>16</v>
      </c>
      <c r="N112" s="3" t="s">
        <v>372</v>
      </c>
      <c r="O112" s="3">
        <v>3</v>
      </c>
      <c r="P112" s="3">
        <v>3</v>
      </c>
      <c r="Q112" s="3">
        <v>12</v>
      </c>
      <c r="R112" s="3" t="s">
        <v>378</v>
      </c>
      <c r="S112" s="106">
        <v>6</v>
      </c>
      <c r="T112" s="3" t="s">
        <v>369</v>
      </c>
      <c r="U112" s="106">
        <v>2</v>
      </c>
      <c r="V112" s="3" t="s">
        <v>370</v>
      </c>
      <c r="W112" s="3">
        <v>40</v>
      </c>
      <c r="X112" s="3" t="s">
        <v>371</v>
      </c>
      <c r="Y112" s="3" t="s">
        <v>31</v>
      </c>
      <c r="Z112" s="3" t="s">
        <v>34</v>
      </c>
      <c r="AA112" s="3" t="s">
        <v>307</v>
      </c>
      <c r="AB112" s="3">
        <v>0</v>
      </c>
      <c r="AC112" s="106">
        <v>2</v>
      </c>
      <c r="AD112" s="3" t="s">
        <v>286</v>
      </c>
      <c r="AE112" s="3" t="s">
        <v>43</v>
      </c>
      <c r="AF112" s="3" t="s">
        <v>304</v>
      </c>
      <c r="AG112" s="3" t="s">
        <v>287</v>
      </c>
      <c r="AH112" s="3" t="s">
        <v>46</v>
      </c>
      <c r="AI112">
        <v>1</v>
      </c>
    </row>
    <row r="113" spans="2:35" x14ac:dyDescent="0.2">
      <c r="B113" t="s">
        <v>154</v>
      </c>
      <c r="C113" s="3" t="s">
        <v>305</v>
      </c>
      <c r="D113" s="3" t="s">
        <v>302</v>
      </c>
      <c r="E113" s="3" t="s">
        <v>22</v>
      </c>
      <c r="F113" s="3">
        <v>764</v>
      </c>
      <c r="G113" s="3" t="s">
        <v>367</v>
      </c>
      <c r="H113" s="3" t="s">
        <v>26</v>
      </c>
      <c r="I113" s="3">
        <v>615.09</v>
      </c>
      <c r="J113" s="3" t="s">
        <v>367</v>
      </c>
      <c r="K113" s="3">
        <v>3.75</v>
      </c>
      <c r="L113" s="3" t="s">
        <v>373</v>
      </c>
      <c r="M113" s="3">
        <v>15</v>
      </c>
      <c r="N113" s="3" t="s">
        <v>372</v>
      </c>
      <c r="O113" s="3">
        <v>2</v>
      </c>
      <c r="P113" s="3">
        <v>2</v>
      </c>
      <c r="Q113" s="3">
        <v>11</v>
      </c>
      <c r="R113" s="3" t="s">
        <v>378</v>
      </c>
      <c r="S113" s="106">
        <v>6.4</v>
      </c>
      <c r="T113" s="3" t="s">
        <v>369</v>
      </c>
      <c r="U113" s="106">
        <v>2.6</v>
      </c>
      <c r="V113" s="3" t="s">
        <v>370</v>
      </c>
      <c r="W113" s="3">
        <v>2</v>
      </c>
      <c r="X113" s="3" t="s">
        <v>41</v>
      </c>
      <c r="Y113" s="3" t="s">
        <v>31</v>
      </c>
      <c r="Z113" s="3" t="s">
        <v>34</v>
      </c>
      <c r="AA113" s="3" t="s">
        <v>313</v>
      </c>
      <c r="AB113" s="3">
        <v>0</v>
      </c>
      <c r="AC113" s="106">
        <v>1.9666669999999999</v>
      </c>
      <c r="AD113" s="3" t="s">
        <v>286</v>
      </c>
      <c r="AE113" s="3" t="s">
        <v>43</v>
      </c>
      <c r="AF113" s="3" t="s">
        <v>304</v>
      </c>
      <c r="AG113" s="3" t="s">
        <v>286</v>
      </c>
      <c r="AH113" s="3" t="s">
        <v>46</v>
      </c>
      <c r="AI113">
        <v>1</v>
      </c>
    </row>
    <row r="114" spans="2:35" x14ac:dyDescent="0.2">
      <c r="B114" t="s">
        <v>155</v>
      </c>
      <c r="C114" s="3" t="s">
        <v>305</v>
      </c>
      <c r="D114" s="3" t="s">
        <v>302</v>
      </c>
      <c r="E114" s="3" t="s">
        <v>16</v>
      </c>
      <c r="F114" s="3">
        <v>300</v>
      </c>
      <c r="G114" s="3" t="s">
        <v>372</v>
      </c>
      <c r="H114" s="3" t="s">
        <v>24</v>
      </c>
      <c r="I114" s="3">
        <v>456.87</v>
      </c>
      <c r="J114" s="3" t="s">
        <v>372</v>
      </c>
      <c r="K114" s="3">
        <v>2.88</v>
      </c>
      <c r="L114" s="3" t="s">
        <v>372</v>
      </c>
      <c r="M114" s="3">
        <v>0</v>
      </c>
      <c r="N114" s="3" t="s">
        <v>366</v>
      </c>
      <c r="O114" s="3">
        <v>2</v>
      </c>
      <c r="P114" s="3">
        <v>2</v>
      </c>
      <c r="Q114" s="3">
        <v>1</v>
      </c>
      <c r="R114" s="3" t="s">
        <v>368</v>
      </c>
      <c r="S114" s="106">
        <v>6.1666670000000003</v>
      </c>
      <c r="T114" s="3" t="s">
        <v>369</v>
      </c>
      <c r="U114" s="106">
        <v>4</v>
      </c>
      <c r="V114" s="3" t="s">
        <v>377</v>
      </c>
      <c r="W114" s="3">
        <v>10</v>
      </c>
      <c r="X114" s="3" t="s">
        <v>42</v>
      </c>
      <c r="Y114" s="3" t="s">
        <v>31</v>
      </c>
      <c r="Z114" s="3" t="s">
        <v>34</v>
      </c>
      <c r="AA114" s="3" t="s">
        <v>303</v>
      </c>
      <c r="AB114" s="3">
        <v>0</v>
      </c>
      <c r="AC114" s="106">
        <v>2.2000000000000002</v>
      </c>
      <c r="AD114" s="3" t="s">
        <v>286</v>
      </c>
      <c r="AE114" s="3" t="s">
        <v>43</v>
      </c>
      <c r="AF114" s="3" t="s">
        <v>308</v>
      </c>
      <c r="AG114" s="3" t="s">
        <v>285</v>
      </c>
      <c r="AH114" s="3" t="s">
        <v>311</v>
      </c>
      <c r="AI114">
        <v>0</v>
      </c>
    </row>
    <row r="115" spans="2:35" x14ac:dyDescent="0.2">
      <c r="B115" t="s">
        <v>156</v>
      </c>
      <c r="C115" s="3" t="s">
        <v>305</v>
      </c>
      <c r="D115" s="3" t="s">
        <v>302</v>
      </c>
      <c r="E115" s="3" t="s">
        <v>22</v>
      </c>
      <c r="F115" s="3">
        <v>450</v>
      </c>
      <c r="G115" s="3" t="s">
        <v>372</v>
      </c>
      <c r="H115" s="3" t="s">
        <v>24</v>
      </c>
      <c r="I115" s="3">
        <v>70</v>
      </c>
      <c r="J115" s="3" t="s">
        <v>366</v>
      </c>
      <c r="K115" s="3">
        <v>2.85</v>
      </c>
      <c r="L115" s="3" t="s">
        <v>372</v>
      </c>
      <c r="M115" s="3">
        <v>0</v>
      </c>
      <c r="N115" s="3" t="s">
        <v>366</v>
      </c>
      <c r="O115" s="3">
        <v>2</v>
      </c>
      <c r="P115" s="3">
        <v>2</v>
      </c>
      <c r="Q115" s="3">
        <v>7</v>
      </c>
      <c r="R115" s="3" t="s">
        <v>375</v>
      </c>
      <c r="S115" s="106">
        <v>4.5</v>
      </c>
      <c r="T115" s="3" t="s">
        <v>372</v>
      </c>
      <c r="U115" s="106">
        <v>4.8333329999999997</v>
      </c>
      <c r="V115" s="3" t="s">
        <v>381</v>
      </c>
      <c r="W115" s="3">
        <v>0</v>
      </c>
      <c r="X115" s="3" t="s">
        <v>33</v>
      </c>
      <c r="Y115" s="3" t="s">
        <v>30</v>
      </c>
      <c r="Z115" s="3" t="s">
        <v>33</v>
      </c>
      <c r="AA115" s="3" t="s">
        <v>303</v>
      </c>
      <c r="AB115" s="3">
        <v>0</v>
      </c>
      <c r="AC115" s="106">
        <v>3.1333329999999999</v>
      </c>
      <c r="AD115" s="3" t="s">
        <v>286</v>
      </c>
      <c r="AE115" s="3" t="s">
        <v>43</v>
      </c>
      <c r="AF115" s="3" t="s">
        <v>304</v>
      </c>
      <c r="AG115" s="3" t="s">
        <v>286</v>
      </c>
      <c r="AH115" s="3" t="s">
        <v>46</v>
      </c>
      <c r="AI115">
        <v>2</v>
      </c>
    </row>
    <row r="116" spans="2:35" x14ac:dyDescent="0.2">
      <c r="B116" t="s">
        <v>157</v>
      </c>
      <c r="C116" s="3" t="s">
        <v>301</v>
      </c>
      <c r="D116" s="3" t="s">
        <v>302</v>
      </c>
      <c r="E116" s="3" t="s">
        <v>18</v>
      </c>
      <c r="F116" s="3">
        <v>100</v>
      </c>
      <c r="G116" s="3" t="s">
        <v>366</v>
      </c>
      <c r="H116" s="3" t="s">
        <v>24</v>
      </c>
      <c r="I116" s="3">
        <v>185</v>
      </c>
      <c r="J116" s="3" t="s">
        <v>366</v>
      </c>
      <c r="K116" s="3">
        <v>2.99</v>
      </c>
      <c r="L116" s="3" t="s">
        <v>372</v>
      </c>
      <c r="M116" s="3">
        <v>16</v>
      </c>
      <c r="N116" s="3" t="s">
        <v>372</v>
      </c>
      <c r="O116" s="3">
        <v>3</v>
      </c>
      <c r="P116" s="3">
        <v>3</v>
      </c>
      <c r="Q116" s="3">
        <v>14</v>
      </c>
      <c r="R116" s="3" t="s">
        <v>378</v>
      </c>
      <c r="S116" s="106">
        <v>4.5</v>
      </c>
      <c r="T116" s="3" t="s">
        <v>372</v>
      </c>
      <c r="U116" s="106">
        <v>4</v>
      </c>
      <c r="V116" s="3" t="s">
        <v>377</v>
      </c>
      <c r="W116" s="3">
        <v>6</v>
      </c>
      <c r="X116" s="3" t="s">
        <v>41</v>
      </c>
      <c r="Y116" s="3" t="s">
        <v>31</v>
      </c>
      <c r="Z116" s="3" t="s">
        <v>34</v>
      </c>
      <c r="AA116" s="3" t="s">
        <v>310</v>
      </c>
      <c r="AB116" s="3">
        <v>0</v>
      </c>
      <c r="AC116" s="106">
        <v>2</v>
      </c>
      <c r="AD116" s="3" t="s">
        <v>286</v>
      </c>
      <c r="AE116" s="3" t="s">
        <v>43</v>
      </c>
      <c r="AF116" s="3" t="s">
        <v>304</v>
      </c>
      <c r="AG116" s="3" t="s">
        <v>286</v>
      </c>
      <c r="AH116" s="3" t="s">
        <v>311</v>
      </c>
      <c r="AI116">
        <v>0</v>
      </c>
    </row>
    <row r="117" spans="2:35" x14ac:dyDescent="0.2">
      <c r="B117" t="s">
        <v>158</v>
      </c>
      <c r="C117" s="3" t="s">
        <v>301</v>
      </c>
      <c r="D117" s="3" t="s">
        <v>306</v>
      </c>
      <c r="E117" s="3" t="s">
        <v>22</v>
      </c>
      <c r="F117" s="3">
        <v>1356</v>
      </c>
      <c r="G117" s="3" t="s">
        <v>374</v>
      </c>
      <c r="H117" s="3" t="s">
        <v>25</v>
      </c>
      <c r="I117" s="3">
        <v>300</v>
      </c>
      <c r="J117" s="3" t="s">
        <v>372</v>
      </c>
      <c r="K117" s="3">
        <v>2</v>
      </c>
      <c r="L117" s="3" t="s">
        <v>366</v>
      </c>
      <c r="M117" s="3">
        <v>5</v>
      </c>
      <c r="N117" s="3" t="s">
        <v>366</v>
      </c>
      <c r="O117" s="3">
        <v>3</v>
      </c>
      <c r="P117" s="3">
        <v>3</v>
      </c>
      <c r="Q117" s="3">
        <v>10</v>
      </c>
      <c r="R117" s="3" t="s">
        <v>378</v>
      </c>
      <c r="S117" s="106">
        <v>4</v>
      </c>
      <c r="T117" s="3" t="s">
        <v>382</v>
      </c>
      <c r="U117" s="106">
        <v>4.5</v>
      </c>
      <c r="V117" s="3" t="s">
        <v>377</v>
      </c>
      <c r="W117" s="3">
        <v>5</v>
      </c>
      <c r="X117" s="3" t="s">
        <v>41</v>
      </c>
      <c r="Y117" s="3" t="s">
        <v>31</v>
      </c>
      <c r="Z117" s="3" t="s">
        <v>34</v>
      </c>
      <c r="AA117" s="3" t="s">
        <v>307</v>
      </c>
      <c r="AB117" s="3">
        <v>0</v>
      </c>
      <c r="AC117" s="106">
        <v>7</v>
      </c>
      <c r="AD117" s="3" t="s">
        <v>285</v>
      </c>
      <c r="AE117" s="3" t="s">
        <v>43</v>
      </c>
      <c r="AF117" s="3" t="s">
        <v>304</v>
      </c>
      <c r="AG117" s="3" t="s">
        <v>285</v>
      </c>
      <c r="AH117" s="3" t="s">
        <v>46</v>
      </c>
      <c r="AI117">
        <v>4</v>
      </c>
    </row>
    <row r="118" spans="2:35" x14ac:dyDescent="0.2">
      <c r="B118" t="s">
        <v>159</v>
      </c>
      <c r="C118" s="3" t="s">
        <v>305</v>
      </c>
      <c r="D118" s="3" t="s">
        <v>306</v>
      </c>
      <c r="E118" s="3" t="s">
        <v>20</v>
      </c>
      <c r="F118" s="3">
        <v>500</v>
      </c>
      <c r="G118" s="3" t="s">
        <v>367</v>
      </c>
      <c r="H118" s="3" t="s">
        <v>24</v>
      </c>
      <c r="I118" s="3">
        <v>497.13</v>
      </c>
      <c r="J118" s="3" t="s">
        <v>372</v>
      </c>
      <c r="K118" s="3">
        <v>3.47</v>
      </c>
      <c r="L118" s="3" t="s">
        <v>367</v>
      </c>
      <c r="M118" s="3">
        <v>17</v>
      </c>
      <c r="N118" s="3" t="s">
        <v>372</v>
      </c>
      <c r="O118" s="3">
        <v>2</v>
      </c>
      <c r="P118" s="3">
        <v>2</v>
      </c>
      <c r="Q118" s="3">
        <v>13</v>
      </c>
      <c r="R118" s="3" t="s">
        <v>378</v>
      </c>
      <c r="S118" s="106">
        <v>5.9</v>
      </c>
      <c r="T118" s="3" t="s">
        <v>369</v>
      </c>
      <c r="U118" s="106">
        <v>4.1333330000000004</v>
      </c>
      <c r="V118" s="3" t="s">
        <v>377</v>
      </c>
      <c r="W118" s="3">
        <v>4</v>
      </c>
      <c r="X118" s="3" t="s">
        <v>41</v>
      </c>
      <c r="Y118" s="3" t="s">
        <v>31</v>
      </c>
      <c r="Z118" s="3" t="s">
        <v>34</v>
      </c>
      <c r="AA118" s="3" t="s">
        <v>310</v>
      </c>
      <c r="AB118" s="3">
        <v>1</v>
      </c>
      <c r="AC118" s="106">
        <v>5.1333330000000004</v>
      </c>
      <c r="AD118" s="3" t="s">
        <v>376</v>
      </c>
      <c r="AE118" s="3" t="s">
        <v>43</v>
      </c>
      <c r="AF118" s="3" t="s">
        <v>304</v>
      </c>
      <c r="AG118" s="3" t="s">
        <v>287</v>
      </c>
      <c r="AH118" s="3" t="s">
        <v>46</v>
      </c>
      <c r="AI118">
        <v>0</v>
      </c>
    </row>
    <row r="119" spans="2:35" x14ac:dyDescent="0.2">
      <c r="B119" t="s">
        <v>160</v>
      </c>
      <c r="C119" s="3" t="s">
        <v>305</v>
      </c>
      <c r="D119" s="3" t="s">
        <v>312</v>
      </c>
      <c r="E119" s="3" t="s">
        <v>22</v>
      </c>
      <c r="F119" s="3">
        <v>175</v>
      </c>
      <c r="G119" s="3" t="s">
        <v>366</v>
      </c>
      <c r="H119" s="3" t="s">
        <v>24</v>
      </c>
      <c r="I119" s="3">
        <v>70</v>
      </c>
      <c r="J119" s="3" t="s">
        <v>366</v>
      </c>
      <c r="K119" s="3">
        <v>3.96</v>
      </c>
      <c r="L119" s="3" t="s">
        <v>373</v>
      </c>
      <c r="M119" s="3">
        <v>0</v>
      </c>
      <c r="N119" s="3" t="s">
        <v>366</v>
      </c>
      <c r="O119" s="3">
        <v>3</v>
      </c>
      <c r="P119" s="3">
        <v>4</v>
      </c>
      <c r="Q119" s="3">
        <v>18</v>
      </c>
      <c r="R119" s="3" t="s">
        <v>378</v>
      </c>
      <c r="S119" s="106">
        <v>5</v>
      </c>
      <c r="T119" s="3" t="s">
        <v>372</v>
      </c>
      <c r="U119" s="106">
        <v>5.733333</v>
      </c>
      <c r="V119" s="3" t="s">
        <v>381</v>
      </c>
      <c r="W119" s="3">
        <v>0</v>
      </c>
      <c r="X119" s="3" t="s">
        <v>33</v>
      </c>
      <c r="Y119" s="3" t="s">
        <v>30</v>
      </c>
      <c r="Z119" s="3" t="s">
        <v>34</v>
      </c>
      <c r="AA119" s="3" t="s">
        <v>307</v>
      </c>
      <c r="AB119" s="3">
        <v>1</v>
      </c>
      <c r="AC119" s="106">
        <v>4</v>
      </c>
      <c r="AD119" s="3" t="s">
        <v>286</v>
      </c>
      <c r="AE119" s="3" t="s">
        <v>42</v>
      </c>
      <c r="AF119" s="3" t="s">
        <v>304</v>
      </c>
      <c r="AG119" s="3" t="s">
        <v>287</v>
      </c>
      <c r="AH119" s="3" t="s">
        <v>47</v>
      </c>
      <c r="AI119">
        <v>2</v>
      </c>
    </row>
    <row r="120" spans="2:35" x14ac:dyDescent="0.2">
      <c r="B120" t="s">
        <v>161</v>
      </c>
      <c r="C120" s="3" t="s">
        <v>305</v>
      </c>
      <c r="D120" s="3" t="s">
        <v>302</v>
      </c>
      <c r="E120" s="3" t="s">
        <v>22</v>
      </c>
      <c r="F120" s="3">
        <v>200</v>
      </c>
      <c r="G120" s="3" t="s">
        <v>372</v>
      </c>
      <c r="H120" s="3" t="s">
        <v>24</v>
      </c>
      <c r="I120" s="3">
        <v>500</v>
      </c>
      <c r="J120" s="3" t="s">
        <v>367</v>
      </c>
      <c r="K120" s="3">
        <v>2.6</v>
      </c>
      <c r="L120" s="3" t="s">
        <v>372</v>
      </c>
      <c r="M120" s="3">
        <v>0</v>
      </c>
      <c r="N120" s="3" t="s">
        <v>366</v>
      </c>
      <c r="O120" s="3">
        <v>3</v>
      </c>
      <c r="P120" s="3">
        <v>2</v>
      </c>
      <c r="Q120" s="3">
        <v>9</v>
      </c>
      <c r="R120" s="3" t="s">
        <v>375</v>
      </c>
      <c r="S120" s="106">
        <v>5.5333329999999998</v>
      </c>
      <c r="T120" s="3" t="s">
        <v>369</v>
      </c>
      <c r="U120" s="106">
        <v>3</v>
      </c>
      <c r="V120" s="3" t="s">
        <v>370</v>
      </c>
      <c r="W120" s="3">
        <v>15</v>
      </c>
      <c r="X120" s="3" t="s">
        <v>42</v>
      </c>
      <c r="Y120" s="3" t="s">
        <v>30</v>
      </c>
      <c r="Z120" s="3" t="s">
        <v>33</v>
      </c>
      <c r="AA120" s="3" t="s">
        <v>303</v>
      </c>
      <c r="AB120" s="3">
        <v>1</v>
      </c>
      <c r="AC120" s="106">
        <v>5.0666669999999998</v>
      </c>
      <c r="AD120" s="3" t="s">
        <v>376</v>
      </c>
      <c r="AE120" s="3" t="s">
        <v>43</v>
      </c>
      <c r="AF120" s="3" t="s">
        <v>304</v>
      </c>
      <c r="AG120" s="3" t="s">
        <v>287</v>
      </c>
      <c r="AH120" s="3" t="s">
        <v>46</v>
      </c>
      <c r="AI120">
        <v>1</v>
      </c>
    </row>
    <row r="121" spans="2:35" x14ac:dyDescent="0.2">
      <c r="B121" t="s">
        <v>162</v>
      </c>
      <c r="C121" s="3" t="s">
        <v>301</v>
      </c>
      <c r="D121" s="3" t="s">
        <v>312</v>
      </c>
      <c r="E121" s="3" t="s">
        <v>16</v>
      </c>
      <c r="F121" s="3">
        <v>500</v>
      </c>
      <c r="G121" s="3" t="s">
        <v>367</v>
      </c>
      <c r="H121" s="3" t="s">
        <v>25</v>
      </c>
      <c r="I121" s="3">
        <v>556</v>
      </c>
      <c r="J121" s="3" t="s">
        <v>367</v>
      </c>
      <c r="K121" s="3">
        <v>3</v>
      </c>
      <c r="L121" s="3" t="s">
        <v>367</v>
      </c>
      <c r="M121" s="3">
        <v>27</v>
      </c>
      <c r="N121" s="3" t="s">
        <v>367</v>
      </c>
      <c r="O121" s="3">
        <v>2</v>
      </c>
      <c r="P121" s="3">
        <v>1</v>
      </c>
      <c r="Q121" s="3">
        <v>4</v>
      </c>
      <c r="R121" s="3" t="s">
        <v>372</v>
      </c>
      <c r="S121" s="106">
        <v>4.9666670000000002</v>
      </c>
      <c r="T121" s="3" t="s">
        <v>372</v>
      </c>
      <c r="U121" s="106">
        <v>5</v>
      </c>
      <c r="V121" s="3" t="s">
        <v>381</v>
      </c>
      <c r="W121" s="3">
        <v>2</v>
      </c>
      <c r="X121" s="3" t="s">
        <v>41</v>
      </c>
      <c r="Y121" s="3" t="s">
        <v>32</v>
      </c>
      <c r="Z121" s="3" t="s">
        <v>34</v>
      </c>
      <c r="AA121" s="3" t="s">
        <v>313</v>
      </c>
      <c r="AB121" s="3">
        <v>0</v>
      </c>
      <c r="AC121" s="106">
        <v>5.0333329999999998</v>
      </c>
      <c r="AD121" s="3" t="s">
        <v>376</v>
      </c>
      <c r="AE121" s="3" t="s">
        <v>41</v>
      </c>
      <c r="AF121" s="3" t="s">
        <v>304</v>
      </c>
      <c r="AG121" s="3" t="s">
        <v>286</v>
      </c>
      <c r="AH121" s="3" t="s">
        <v>47</v>
      </c>
      <c r="AI121">
        <v>0</v>
      </c>
    </row>
    <row r="122" spans="2:35" x14ac:dyDescent="0.2">
      <c r="B122" t="s">
        <v>163</v>
      </c>
      <c r="C122" s="3" t="s">
        <v>305</v>
      </c>
      <c r="D122" s="3" t="s">
        <v>306</v>
      </c>
      <c r="E122" s="3" t="s">
        <v>16</v>
      </c>
      <c r="F122" s="3">
        <v>700</v>
      </c>
      <c r="G122" s="3" t="s">
        <v>367</v>
      </c>
      <c r="H122" s="3" t="s">
        <v>24</v>
      </c>
      <c r="I122" s="3">
        <v>378.9</v>
      </c>
      <c r="J122" s="3" t="s">
        <v>372</v>
      </c>
      <c r="K122" s="3">
        <v>3.6</v>
      </c>
      <c r="L122" s="3" t="s">
        <v>373</v>
      </c>
      <c r="M122" s="3">
        <v>0</v>
      </c>
      <c r="N122" s="3" t="s">
        <v>366</v>
      </c>
      <c r="O122" s="3">
        <v>3</v>
      </c>
      <c r="P122" s="3">
        <v>1</v>
      </c>
      <c r="Q122" s="3">
        <v>10</v>
      </c>
      <c r="R122" s="3" t="s">
        <v>378</v>
      </c>
      <c r="S122" s="106">
        <v>6.3</v>
      </c>
      <c r="T122" s="3" t="s">
        <v>369</v>
      </c>
      <c r="U122" s="106">
        <v>2.1666669999999999</v>
      </c>
      <c r="V122" s="3" t="s">
        <v>370</v>
      </c>
      <c r="W122" s="3">
        <v>45</v>
      </c>
      <c r="X122" s="3" t="s">
        <v>371</v>
      </c>
      <c r="Y122" s="3" t="s">
        <v>31</v>
      </c>
      <c r="Z122" s="3" t="s">
        <v>33</v>
      </c>
      <c r="AA122" s="3" t="s">
        <v>303</v>
      </c>
      <c r="AB122" s="3">
        <v>0</v>
      </c>
      <c r="AC122" s="106">
        <v>1.8333330000000001</v>
      </c>
      <c r="AD122" s="3" t="s">
        <v>286</v>
      </c>
      <c r="AE122" s="3" t="s">
        <v>43</v>
      </c>
      <c r="AF122" s="3" t="s">
        <v>304</v>
      </c>
      <c r="AG122" s="3" t="s">
        <v>286</v>
      </c>
      <c r="AH122" s="3" t="s">
        <v>46</v>
      </c>
      <c r="AI122">
        <v>0</v>
      </c>
    </row>
    <row r="123" spans="2:35" x14ac:dyDescent="0.2">
      <c r="B123" t="s">
        <v>164</v>
      </c>
      <c r="C123" s="3" t="s">
        <v>301</v>
      </c>
      <c r="D123" s="3" t="s">
        <v>312</v>
      </c>
      <c r="E123" s="3" t="s">
        <v>20</v>
      </c>
      <c r="F123" s="3">
        <v>600</v>
      </c>
      <c r="G123" s="3" t="s">
        <v>367</v>
      </c>
      <c r="H123" s="3" t="s">
        <v>26</v>
      </c>
      <c r="I123" s="3">
        <v>350</v>
      </c>
      <c r="J123" s="3" t="s">
        <v>372</v>
      </c>
      <c r="K123" s="3">
        <v>3.03</v>
      </c>
      <c r="L123" s="3" t="s">
        <v>367</v>
      </c>
      <c r="M123" s="3">
        <v>30</v>
      </c>
      <c r="N123" s="3" t="s">
        <v>373</v>
      </c>
      <c r="O123" s="3">
        <v>3</v>
      </c>
      <c r="P123" s="3">
        <v>2</v>
      </c>
      <c r="Q123" s="3">
        <v>5</v>
      </c>
      <c r="R123" s="3" t="s">
        <v>375</v>
      </c>
      <c r="S123" s="106">
        <v>5</v>
      </c>
      <c r="T123" s="3" t="s">
        <v>372</v>
      </c>
      <c r="U123" s="106">
        <v>4</v>
      </c>
      <c r="V123" s="3" t="s">
        <v>377</v>
      </c>
      <c r="W123" s="3">
        <v>2</v>
      </c>
      <c r="X123" s="3" t="s">
        <v>41</v>
      </c>
      <c r="Y123" s="3" t="s">
        <v>32</v>
      </c>
      <c r="Z123" s="3" t="s">
        <v>34</v>
      </c>
      <c r="AA123" s="3" t="s">
        <v>303</v>
      </c>
      <c r="AB123" s="3">
        <v>0</v>
      </c>
      <c r="AC123" s="106">
        <v>4.0333329999999998</v>
      </c>
      <c r="AD123" s="3" t="s">
        <v>286</v>
      </c>
      <c r="AE123" s="3" t="s">
        <v>33</v>
      </c>
      <c r="AF123" s="3" t="s">
        <v>304</v>
      </c>
      <c r="AG123" s="3" t="s">
        <v>286</v>
      </c>
      <c r="AH123" s="3" t="s">
        <v>46</v>
      </c>
      <c r="AI123">
        <v>0</v>
      </c>
    </row>
    <row r="124" spans="2:35" x14ac:dyDescent="0.2">
      <c r="B124" t="s">
        <v>165</v>
      </c>
      <c r="C124" s="3" t="s">
        <v>301</v>
      </c>
      <c r="D124" s="3" t="s">
        <v>312</v>
      </c>
      <c r="E124" s="3" t="s">
        <v>16</v>
      </c>
      <c r="F124" s="3">
        <v>300</v>
      </c>
      <c r="G124" s="3" t="s">
        <v>372</v>
      </c>
      <c r="H124" s="3" t="s">
        <v>25</v>
      </c>
      <c r="I124" s="3">
        <v>226.99</v>
      </c>
      <c r="J124" s="3" t="s">
        <v>372</v>
      </c>
      <c r="K124" s="3">
        <v>2.8</v>
      </c>
      <c r="L124" s="3" t="s">
        <v>372</v>
      </c>
      <c r="M124" s="3">
        <v>16</v>
      </c>
      <c r="N124" s="3" t="s">
        <v>372</v>
      </c>
      <c r="O124" s="3">
        <v>3</v>
      </c>
      <c r="P124" s="3">
        <v>2</v>
      </c>
      <c r="Q124" s="3">
        <v>2</v>
      </c>
      <c r="R124" s="3" t="s">
        <v>372</v>
      </c>
      <c r="S124" s="106">
        <v>6.6666670000000003</v>
      </c>
      <c r="T124" s="3" t="s">
        <v>379</v>
      </c>
      <c r="U124" s="106">
        <v>5.4666670000000002</v>
      </c>
      <c r="V124" s="3" t="s">
        <v>381</v>
      </c>
      <c r="W124" s="3">
        <v>0</v>
      </c>
      <c r="X124" s="3" t="s">
        <v>33</v>
      </c>
      <c r="Y124" s="3" t="s">
        <v>30</v>
      </c>
      <c r="Z124" s="3" t="s">
        <v>35</v>
      </c>
      <c r="AA124" s="3" t="s">
        <v>303</v>
      </c>
      <c r="AB124" s="3">
        <v>1</v>
      </c>
      <c r="AC124" s="106">
        <v>6.8</v>
      </c>
      <c r="AD124" s="3" t="s">
        <v>285</v>
      </c>
      <c r="AE124" s="3" t="s">
        <v>33</v>
      </c>
      <c r="AF124" s="3" t="s">
        <v>304</v>
      </c>
      <c r="AG124" s="3" t="s">
        <v>286</v>
      </c>
      <c r="AH124" s="3" t="s">
        <v>314</v>
      </c>
      <c r="AI124">
        <v>4</v>
      </c>
    </row>
    <row r="125" spans="2:35" x14ac:dyDescent="0.2">
      <c r="B125" t="s">
        <v>166</v>
      </c>
      <c r="C125" s="3" t="s">
        <v>301</v>
      </c>
      <c r="D125" s="3" t="s">
        <v>306</v>
      </c>
      <c r="E125" s="3" t="s">
        <v>16</v>
      </c>
      <c r="F125" s="3">
        <v>150</v>
      </c>
      <c r="G125" s="3" t="s">
        <v>366</v>
      </c>
      <c r="H125" s="3" t="s">
        <v>25</v>
      </c>
      <c r="I125" s="3">
        <v>0</v>
      </c>
      <c r="J125" s="3" t="s">
        <v>366</v>
      </c>
      <c r="K125" s="3">
        <v>3.6</v>
      </c>
      <c r="L125" s="3" t="s">
        <v>373</v>
      </c>
      <c r="M125" s="3">
        <v>8</v>
      </c>
      <c r="N125" s="3" t="s">
        <v>366</v>
      </c>
      <c r="O125" s="3">
        <v>3</v>
      </c>
      <c r="P125" s="3">
        <v>4</v>
      </c>
      <c r="Q125" s="3">
        <v>0</v>
      </c>
      <c r="R125" s="3" t="s">
        <v>368</v>
      </c>
      <c r="S125" s="106">
        <v>4.4666670000000002</v>
      </c>
      <c r="T125" s="3" t="s">
        <v>382</v>
      </c>
      <c r="U125" s="106">
        <v>1</v>
      </c>
      <c r="V125" s="3" t="s">
        <v>380</v>
      </c>
      <c r="W125" s="3">
        <v>40</v>
      </c>
      <c r="X125" s="3" t="s">
        <v>371</v>
      </c>
      <c r="Y125" s="3" t="s">
        <v>30</v>
      </c>
      <c r="Z125" s="3" t="s">
        <v>34</v>
      </c>
      <c r="AA125" s="3" t="s">
        <v>303</v>
      </c>
      <c r="AB125" s="3">
        <v>0</v>
      </c>
      <c r="AC125" s="106">
        <v>3.3666670000000001</v>
      </c>
      <c r="AD125" s="3" t="s">
        <v>286</v>
      </c>
      <c r="AE125" s="3" t="s">
        <v>43</v>
      </c>
      <c r="AF125" s="3" t="s">
        <v>304</v>
      </c>
      <c r="AG125" s="3" t="s">
        <v>285</v>
      </c>
      <c r="AH125" s="3" t="s">
        <v>311</v>
      </c>
      <c r="AI125">
        <v>1</v>
      </c>
    </row>
    <row r="126" spans="2:35" x14ac:dyDescent="0.2">
      <c r="B126" t="s">
        <v>167</v>
      </c>
      <c r="C126" s="3" t="s">
        <v>301</v>
      </c>
      <c r="D126" s="3" t="s">
        <v>309</v>
      </c>
      <c r="E126" s="3" t="s">
        <v>18</v>
      </c>
      <c r="F126" s="3">
        <v>300</v>
      </c>
      <c r="G126" s="3" t="s">
        <v>372</v>
      </c>
      <c r="H126" s="3" t="s">
        <v>24</v>
      </c>
      <c r="I126" s="3">
        <v>15</v>
      </c>
      <c r="J126" s="3" t="s">
        <v>366</v>
      </c>
      <c r="K126" s="3">
        <v>3</v>
      </c>
      <c r="L126" s="3" t="s">
        <v>367</v>
      </c>
      <c r="M126" s="3">
        <v>40</v>
      </c>
      <c r="N126" s="3" t="s">
        <v>373</v>
      </c>
      <c r="O126" s="3">
        <v>2</v>
      </c>
      <c r="P126" s="3">
        <v>2</v>
      </c>
      <c r="Q126" s="3">
        <v>1</v>
      </c>
      <c r="R126" s="3" t="s">
        <v>368</v>
      </c>
      <c r="S126" s="106">
        <v>4.4666670000000002</v>
      </c>
      <c r="T126" s="3" t="s">
        <v>382</v>
      </c>
      <c r="U126" s="106">
        <v>3.3333330000000001</v>
      </c>
      <c r="V126" s="3" t="s">
        <v>370</v>
      </c>
      <c r="W126" s="3">
        <v>20</v>
      </c>
      <c r="X126" s="3" t="s">
        <v>42</v>
      </c>
      <c r="Y126" s="3" t="s">
        <v>32</v>
      </c>
      <c r="Z126" s="3" t="s">
        <v>34</v>
      </c>
      <c r="AA126" s="3" t="s">
        <v>307</v>
      </c>
      <c r="AB126" s="3">
        <v>1</v>
      </c>
      <c r="AC126" s="106">
        <v>2.5333329999999998</v>
      </c>
      <c r="AD126" s="3" t="s">
        <v>286</v>
      </c>
      <c r="AE126" s="3" t="s">
        <v>42</v>
      </c>
      <c r="AF126" s="3" t="s">
        <v>304</v>
      </c>
      <c r="AG126" s="3" t="s">
        <v>286</v>
      </c>
      <c r="AH126" s="3" t="s">
        <v>314</v>
      </c>
      <c r="AI126">
        <v>1</v>
      </c>
    </row>
    <row r="127" spans="2:35" x14ac:dyDescent="0.2">
      <c r="B127" t="s">
        <v>168</v>
      </c>
      <c r="C127" s="3" t="s">
        <v>301</v>
      </c>
      <c r="D127" s="3" t="s">
        <v>312</v>
      </c>
      <c r="E127" s="3" t="s">
        <v>22</v>
      </c>
      <c r="F127" s="3">
        <v>187</v>
      </c>
      <c r="G127" s="3" t="s">
        <v>366</v>
      </c>
      <c r="H127" s="3" t="s">
        <v>25</v>
      </c>
      <c r="I127" s="3">
        <v>250</v>
      </c>
      <c r="J127" s="3" t="s">
        <v>372</v>
      </c>
      <c r="K127" s="3">
        <v>3.55</v>
      </c>
      <c r="L127" s="3" t="s">
        <v>373</v>
      </c>
      <c r="M127" s="3">
        <v>0</v>
      </c>
      <c r="N127" s="3" t="s">
        <v>366</v>
      </c>
      <c r="O127" s="3">
        <v>2</v>
      </c>
      <c r="P127" s="3">
        <v>2</v>
      </c>
      <c r="Q127" s="3">
        <v>1</v>
      </c>
      <c r="R127" s="3" t="s">
        <v>368</v>
      </c>
      <c r="S127" s="106">
        <v>6.1333330000000004</v>
      </c>
      <c r="T127" s="3" t="s">
        <v>369</v>
      </c>
      <c r="U127" s="106">
        <v>1.933333</v>
      </c>
      <c r="V127" s="3" t="s">
        <v>370</v>
      </c>
      <c r="W127" s="3">
        <v>24</v>
      </c>
      <c r="X127" s="3" t="s">
        <v>42</v>
      </c>
      <c r="Y127" s="3" t="s">
        <v>30</v>
      </c>
      <c r="Z127" s="3" t="s">
        <v>35</v>
      </c>
      <c r="AA127" s="3" t="s">
        <v>303</v>
      </c>
      <c r="AB127" s="3">
        <v>1</v>
      </c>
      <c r="AC127" s="106">
        <v>4.3666669999999996</v>
      </c>
      <c r="AD127" s="3" t="s">
        <v>286</v>
      </c>
      <c r="AE127" s="3" t="s">
        <v>43</v>
      </c>
      <c r="AF127" s="3" t="s">
        <v>304</v>
      </c>
      <c r="AG127" s="3" t="s">
        <v>286</v>
      </c>
      <c r="AH127" s="3" t="s">
        <v>311</v>
      </c>
      <c r="AI127">
        <v>0</v>
      </c>
    </row>
    <row r="128" spans="2:35" x14ac:dyDescent="0.2">
      <c r="B128" t="s">
        <v>169</v>
      </c>
      <c r="C128" s="3" t="s">
        <v>301</v>
      </c>
      <c r="D128" s="3" t="s">
        <v>312</v>
      </c>
      <c r="E128" s="3" t="s">
        <v>22</v>
      </c>
      <c r="F128" s="3">
        <v>150</v>
      </c>
      <c r="G128" s="3" t="s">
        <v>366</v>
      </c>
      <c r="H128" s="3" t="s">
        <v>25</v>
      </c>
      <c r="I128" s="3">
        <v>100</v>
      </c>
      <c r="J128" s="3" t="s">
        <v>366</v>
      </c>
      <c r="K128" s="3">
        <v>3.02</v>
      </c>
      <c r="L128" s="3" t="s">
        <v>367</v>
      </c>
      <c r="M128" s="3">
        <v>25</v>
      </c>
      <c r="N128" s="3" t="s">
        <v>367</v>
      </c>
      <c r="O128" s="3">
        <v>3</v>
      </c>
      <c r="P128" s="3">
        <v>4</v>
      </c>
      <c r="Q128" s="3">
        <v>3</v>
      </c>
      <c r="R128" s="3" t="s">
        <v>372</v>
      </c>
      <c r="S128" s="106">
        <v>6</v>
      </c>
      <c r="T128" s="3" t="s">
        <v>369</v>
      </c>
      <c r="U128" s="106">
        <v>1</v>
      </c>
      <c r="V128" s="3" t="s">
        <v>380</v>
      </c>
      <c r="W128" s="3">
        <v>60</v>
      </c>
      <c r="X128" s="3" t="s">
        <v>371</v>
      </c>
      <c r="Y128" s="3" t="s">
        <v>30</v>
      </c>
      <c r="Z128" s="3" t="s">
        <v>34</v>
      </c>
      <c r="AA128" s="3" t="s">
        <v>310</v>
      </c>
      <c r="AB128" s="3">
        <v>1</v>
      </c>
      <c r="AC128" s="106">
        <v>7</v>
      </c>
      <c r="AD128" s="3" t="s">
        <v>285</v>
      </c>
      <c r="AE128" s="3" t="s">
        <v>41</v>
      </c>
      <c r="AF128" s="3" t="s">
        <v>304</v>
      </c>
      <c r="AG128" s="3" t="s">
        <v>287</v>
      </c>
      <c r="AH128" s="3" t="s">
        <v>314</v>
      </c>
      <c r="AI128">
        <v>0</v>
      </c>
    </row>
    <row r="129" spans="2:35" x14ac:dyDescent="0.2">
      <c r="B129" t="s">
        <v>170</v>
      </c>
      <c r="C129" s="3" t="s">
        <v>301</v>
      </c>
      <c r="D129" s="3" t="s">
        <v>312</v>
      </c>
      <c r="E129" s="3" t="s">
        <v>22</v>
      </c>
      <c r="F129" s="3">
        <v>300</v>
      </c>
      <c r="G129" s="3" t="s">
        <v>372</v>
      </c>
      <c r="H129" s="3" t="s">
        <v>24</v>
      </c>
      <c r="I129" s="3">
        <v>778</v>
      </c>
      <c r="J129" s="3" t="s">
        <v>367</v>
      </c>
      <c r="K129" s="3">
        <v>3.2</v>
      </c>
      <c r="L129" s="3" t="s">
        <v>367</v>
      </c>
      <c r="M129" s="3">
        <v>16</v>
      </c>
      <c r="N129" s="3" t="s">
        <v>372</v>
      </c>
      <c r="O129" s="3">
        <v>2</v>
      </c>
      <c r="P129" s="3">
        <v>3</v>
      </c>
      <c r="Q129" s="3">
        <v>3</v>
      </c>
      <c r="R129" s="3" t="s">
        <v>372</v>
      </c>
      <c r="S129" s="106">
        <v>6.4333330000000002</v>
      </c>
      <c r="T129" s="3" t="s">
        <v>369</v>
      </c>
      <c r="U129" s="106">
        <v>3.5666669999999998</v>
      </c>
      <c r="V129" s="3" t="s">
        <v>377</v>
      </c>
      <c r="W129" s="3">
        <v>45</v>
      </c>
      <c r="X129" s="3" t="s">
        <v>371</v>
      </c>
      <c r="Y129" s="3" t="s">
        <v>30</v>
      </c>
      <c r="Z129" s="3" t="s">
        <v>34</v>
      </c>
      <c r="AA129" s="3" t="s">
        <v>303</v>
      </c>
      <c r="AB129" s="3">
        <v>0</v>
      </c>
      <c r="AC129" s="106">
        <v>6.9333330000000002</v>
      </c>
      <c r="AD129" s="3" t="s">
        <v>285</v>
      </c>
      <c r="AE129" s="3" t="s">
        <v>43</v>
      </c>
      <c r="AF129" s="3" t="s">
        <v>304</v>
      </c>
      <c r="AG129" s="3" t="s">
        <v>287</v>
      </c>
      <c r="AH129" s="3" t="s">
        <v>311</v>
      </c>
      <c r="AI129">
        <v>0</v>
      </c>
    </row>
    <row r="130" spans="2:35" x14ac:dyDescent="0.2">
      <c r="B130" t="s">
        <v>171</v>
      </c>
      <c r="C130" s="3" t="s">
        <v>301</v>
      </c>
      <c r="D130" s="3" t="s">
        <v>312</v>
      </c>
      <c r="E130" s="3" t="s">
        <v>18</v>
      </c>
      <c r="F130" s="3">
        <v>1600</v>
      </c>
      <c r="G130" s="3" t="s">
        <v>374</v>
      </c>
      <c r="H130" s="3" t="s">
        <v>24</v>
      </c>
      <c r="I130" s="3">
        <v>932.76</v>
      </c>
      <c r="J130" s="3" t="s">
        <v>367</v>
      </c>
      <c r="K130" s="3">
        <v>3.5</v>
      </c>
      <c r="L130" s="3" t="s">
        <v>373</v>
      </c>
      <c r="M130" s="3">
        <v>35</v>
      </c>
      <c r="N130" s="3" t="s">
        <v>373</v>
      </c>
      <c r="O130" s="3">
        <v>2</v>
      </c>
      <c r="P130" s="3">
        <v>2</v>
      </c>
      <c r="Q130" s="3">
        <v>5</v>
      </c>
      <c r="R130" s="3" t="s">
        <v>375</v>
      </c>
      <c r="S130" s="106">
        <v>4.5666669999999998</v>
      </c>
      <c r="T130" s="3" t="s">
        <v>372</v>
      </c>
      <c r="U130" s="106">
        <v>2.3333330000000001</v>
      </c>
      <c r="V130" s="3" t="s">
        <v>370</v>
      </c>
      <c r="W130" s="3">
        <v>30</v>
      </c>
      <c r="X130" s="3" t="s">
        <v>371</v>
      </c>
      <c r="Y130" s="3" t="s">
        <v>31</v>
      </c>
      <c r="Z130" s="3" t="s">
        <v>34</v>
      </c>
      <c r="AA130" s="3" t="s">
        <v>303</v>
      </c>
      <c r="AB130" s="3">
        <v>0</v>
      </c>
      <c r="AC130" s="106">
        <v>4</v>
      </c>
      <c r="AD130" s="3" t="s">
        <v>286</v>
      </c>
      <c r="AE130" s="3" t="s">
        <v>41</v>
      </c>
      <c r="AF130" s="3" t="s">
        <v>304</v>
      </c>
      <c r="AG130" s="3" t="s">
        <v>287</v>
      </c>
      <c r="AH130" s="3" t="s">
        <v>46</v>
      </c>
      <c r="AI130">
        <v>0</v>
      </c>
    </row>
    <row r="131" spans="2:35" x14ac:dyDescent="0.2">
      <c r="B131" t="s">
        <v>172</v>
      </c>
      <c r="C131" s="3" t="s">
        <v>301</v>
      </c>
      <c r="D131" s="3" t="s">
        <v>312</v>
      </c>
      <c r="E131" s="3" t="s">
        <v>16</v>
      </c>
      <c r="F131" s="3">
        <v>700</v>
      </c>
      <c r="G131" s="3" t="s">
        <v>367</v>
      </c>
      <c r="H131" s="3" t="s">
        <v>25</v>
      </c>
      <c r="I131" s="3">
        <v>331.54</v>
      </c>
      <c r="J131" s="3" t="s">
        <v>372</v>
      </c>
      <c r="K131" s="3">
        <v>3.72</v>
      </c>
      <c r="L131" s="3" t="s">
        <v>373</v>
      </c>
      <c r="M131" s="3">
        <v>20</v>
      </c>
      <c r="N131" s="3" t="s">
        <v>367</v>
      </c>
      <c r="O131" s="3">
        <v>2</v>
      </c>
      <c r="P131" s="3">
        <v>4</v>
      </c>
      <c r="Q131" s="3">
        <v>1</v>
      </c>
      <c r="R131" s="3" t="s">
        <v>368</v>
      </c>
      <c r="S131" s="106">
        <v>5.1333330000000004</v>
      </c>
      <c r="T131" s="3" t="s">
        <v>372</v>
      </c>
      <c r="U131" s="106">
        <v>4.8666669999999996</v>
      </c>
      <c r="V131" s="3" t="s">
        <v>381</v>
      </c>
      <c r="W131" s="3">
        <v>2</v>
      </c>
      <c r="X131" s="3" t="s">
        <v>41</v>
      </c>
      <c r="Y131" s="3" t="s">
        <v>31</v>
      </c>
      <c r="Z131" s="3" t="s">
        <v>35</v>
      </c>
      <c r="AA131" s="3" t="s">
        <v>303</v>
      </c>
      <c r="AB131" s="3">
        <v>1</v>
      </c>
      <c r="AC131" s="106">
        <v>1</v>
      </c>
      <c r="AD131" s="3" t="s">
        <v>286</v>
      </c>
      <c r="AE131" s="3" t="s">
        <v>42</v>
      </c>
      <c r="AF131" s="3" t="s">
        <v>304</v>
      </c>
      <c r="AG131" s="3" t="s">
        <v>286</v>
      </c>
      <c r="AH131" s="3" t="s">
        <v>47</v>
      </c>
      <c r="AI131">
        <v>3</v>
      </c>
    </row>
    <row r="132" spans="2:35" x14ac:dyDescent="0.2">
      <c r="B132" t="s">
        <v>173</v>
      </c>
      <c r="C132" s="3" t="s">
        <v>301</v>
      </c>
      <c r="D132" s="3" t="s">
        <v>312</v>
      </c>
      <c r="E132" s="3" t="s">
        <v>22</v>
      </c>
      <c r="F132" s="3">
        <v>2585</v>
      </c>
      <c r="G132" s="3" t="s">
        <v>374</v>
      </c>
      <c r="H132" s="3" t="s">
        <v>24</v>
      </c>
      <c r="I132" s="3">
        <v>224.01</v>
      </c>
      <c r="J132" s="3" t="s">
        <v>372</v>
      </c>
      <c r="K132" s="3">
        <v>2.67</v>
      </c>
      <c r="L132" s="3" t="s">
        <v>372</v>
      </c>
      <c r="M132" s="3">
        <v>20</v>
      </c>
      <c r="N132" s="3" t="s">
        <v>367</v>
      </c>
      <c r="O132" s="3">
        <v>2</v>
      </c>
      <c r="P132" s="3">
        <v>3</v>
      </c>
      <c r="Q132" s="3">
        <v>9</v>
      </c>
      <c r="R132" s="3" t="s">
        <v>375</v>
      </c>
      <c r="S132" s="106">
        <v>6.233333</v>
      </c>
      <c r="T132" s="3" t="s">
        <v>369</v>
      </c>
      <c r="U132" s="106">
        <v>4.9000000000000004</v>
      </c>
      <c r="V132" s="3" t="s">
        <v>381</v>
      </c>
      <c r="W132" s="3">
        <v>10</v>
      </c>
      <c r="X132" s="3" t="s">
        <v>42</v>
      </c>
      <c r="Y132" s="3" t="s">
        <v>29</v>
      </c>
      <c r="Z132" s="3" t="s">
        <v>34</v>
      </c>
      <c r="AA132" s="3" t="s">
        <v>310</v>
      </c>
      <c r="AB132" s="3">
        <v>1</v>
      </c>
      <c r="AC132" s="106">
        <v>2.1</v>
      </c>
      <c r="AD132" s="3" t="s">
        <v>286</v>
      </c>
      <c r="AE132" s="3" t="s">
        <v>43</v>
      </c>
      <c r="AF132" s="3" t="s">
        <v>304</v>
      </c>
      <c r="AG132" s="3" t="s">
        <v>286</v>
      </c>
      <c r="AH132" s="3" t="s">
        <v>314</v>
      </c>
      <c r="AI132">
        <v>3</v>
      </c>
    </row>
    <row r="133" spans="2:35" x14ac:dyDescent="0.2">
      <c r="B133" t="s">
        <v>174</v>
      </c>
      <c r="C133" s="3" t="s">
        <v>301</v>
      </c>
      <c r="D133" s="3" t="s">
        <v>309</v>
      </c>
      <c r="E133" s="3" t="s">
        <v>16</v>
      </c>
      <c r="F133" s="3">
        <v>500</v>
      </c>
      <c r="G133" s="3" t="s">
        <v>367</v>
      </c>
      <c r="H133" s="3" t="s">
        <v>25</v>
      </c>
      <c r="I133" s="3">
        <v>2450</v>
      </c>
      <c r="J133" s="3" t="s">
        <v>374</v>
      </c>
      <c r="K133" s="3">
        <v>3.5</v>
      </c>
      <c r="L133" s="3" t="s">
        <v>373</v>
      </c>
      <c r="M133" s="3">
        <v>40</v>
      </c>
      <c r="N133" s="3" t="s">
        <v>373</v>
      </c>
      <c r="O133" s="3">
        <v>1</v>
      </c>
      <c r="P133" s="3">
        <v>3</v>
      </c>
      <c r="Q133" s="3">
        <v>1</v>
      </c>
      <c r="R133" s="3" t="s">
        <v>368</v>
      </c>
      <c r="S133" s="106">
        <v>5</v>
      </c>
      <c r="T133" s="3" t="s">
        <v>372</v>
      </c>
      <c r="U133" s="106">
        <v>4</v>
      </c>
      <c r="V133" s="3" t="s">
        <v>377</v>
      </c>
      <c r="W133" s="3">
        <v>0</v>
      </c>
      <c r="X133" s="3" t="s">
        <v>33</v>
      </c>
      <c r="Y133" s="3" t="s">
        <v>31</v>
      </c>
      <c r="Z133" s="3" t="s">
        <v>34</v>
      </c>
      <c r="AA133" s="3" t="s">
        <v>303</v>
      </c>
      <c r="AB133" s="3">
        <v>0</v>
      </c>
      <c r="AC133" s="106">
        <v>3</v>
      </c>
      <c r="AD133" s="3" t="s">
        <v>286</v>
      </c>
      <c r="AE133" s="3" t="s">
        <v>43</v>
      </c>
      <c r="AF133" s="3" t="s">
        <v>308</v>
      </c>
      <c r="AG133" s="3" t="s">
        <v>286</v>
      </c>
      <c r="AH133" s="3" t="s">
        <v>46</v>
      </c>
      <c r="AI133">
        <v>4</v>
      </c>
    </row>
    <row r="134" spans="2:35" x14ac:dyDescent="0.2">
      <c r="B134" t="s">
        <v>175</v>
      </c>
      <c r="C134" s="3" t="s">
        <v>301</v>
      </c>
      <c r="D134" s="3" t="s">
        <v>312</v>
      </c>
      <c r="E134" s="3" t="s">
        <v>18</v>
      </c>
      <c r="F134" s="3">
        <v>50</v>
      </c>
      <c r="G134" s="3" t="s">
        <v>366</v>
      </c>
      <c r="H134" s="3" t="s">
        <v>24</v>
      </c>
      <c r="I134" s="3">
        <v>343.62</v>
      </c>
      <c r="J134" s="3" t="s">
        <v>372</v>
      </c>
      <c r="K134" s="3">
        <v>2.56</v>
      </c>
      <c r="L134" s="3" t="s">
        <v>372</v>
      </c>
      <c r="M134" s="3">
        <v>22</v>
      </c>
      <c r="N134" s="3" t="s">
        <v>367</v>
      </c>
      <c r="O134" s="3">
        <v>2</v>
      </c>
      <c r="P134" s="3">
        <v>3</v>
      </c>
      <c r="Q134" s="3">
        <v>1</v>
      </c>
      <c r="R134" s="3" t="s">
        <v>368</v>
      </c>
      <c r="S134" s="106">
        <v>4.9000000000000004</v>
      </c>
      <c r="T134" s="3" t="s">
        <v>372</v>
      </c>
      <c r="U134" s="106">
        <v>2.5666669999999998</v>
      </c>
      <c r="V134" s="3" t="s">
        <v>370</v>
      </c>
      <c r="W134" s="3">
        <v>10</v>
      </c>
      <c r="X134" s="3" t="s">
        <v>42</v>
      </c>
      <c r="Y134" s="3" t="s">
        <v>30</v>
      </c>
      <c r="Z134" s="3" t="s">
        <v>34</v>
      </c>
      <c r="AA134" s="3" t="s">
        <v>303</v>
      </c>
      <c r="AB134" s="3">
        <v>0</v>
      </c>
      <c r="AC134" s="106">
        <v>5.9</v>
      </c>
      <c r="AD134" s="3" t="s">
        <v>383</v>
      </c>
      <c r="AE134" s="3" t="s">
        <v>33</v>
      </c>
      <c r="AF134" s="3" t="s">
        <v>304</v>
      </c>
      <c r="AG134" s="3" t="s">
        <v>287</v>
      </c>
      <c r="AH134" s="3" t="s">
        <v>314</v>
      </c>
      <c r="AI134">
        <v>1</v>
      </c>
    </row>
    <row r="135" spans="2:35" x14ac:dyDescent="0.2">
      <c r="B135" t="s">
        <v>176</v>
      </c>
      <c r="C135" s="3" t="s">
        <v>301</v>
      </c>
      <c r="D135" s="3" t="s">
        <v>312</v>
      </c>
      <c r="E135" s="3" t="s">
        <v>22</v>
      </c>
      <c r="F135" s="3">
        <v>3000</v>
      </c>
      <c r="G135" s="3" t="s">
        <v>374</v>
      </c>
      <c r="H135" s="3" t="s">
        <v>24</v>
      </c>
      <c r="I135" s="3">
        <v>400</v>
      </c>
      <c r="J135" s="3" t="s">
        <v>372</v>
      </c>
      <c r="K135" s="3">
        <v>2.7</v>
      </c>
      <c r="L135" s="3" t="s">
        <v>372</v>
      </c>
      <c r="M135" s="3">
        <v>25</v>
      </c>
      <c r="N135" s="3" t="s">
        <v>367</v>
      </c>
      <c r="O135" s="3">
        <v>2</v>
      </c>
      <c r="P135" s="3">
        <v>2</v>
      </c>
      <c r="Q135" s="3">
        <v>0</v>
      </c>
      <c r="R135" s="3" t="s">
        <v>368</v>
      </c>
      <c r="S135" s="106">
        <v>4.4666670000000002</v>
      </c>
      <c r="T135" s="3" t="s">
        <v>382</v>
      </c>
      <c r="U135" s="106">
        <v>4</v>
      </c>
      <c r="V135" s="3" t="s">
        <v>377</v>
      </c>
      <c r="W135" s="3">
        <v>2</v>
      </c>
      <c r="X135" s="3" t="s">
        <v>41</v>
      </c>
      <c r="Y135" s="3" t="s">
        <v>30</v>
      </c>
      <c r="Z135" s="3" t="s">
        <v>34</v>
      </c>
      <c r="AA135" s="3" t="s">
        <v>303</v>
      </c>
      <c r="AB135" s="3">
        <v>0</v>
      </c>
      <c r="AC135" s="106">
        <v>2</v>
      </c>
      <c r="AD135" s="3" t="s">
        <v>286</v>
      </c>
      <c r="AE135" s="3" t="s">
        <v>42</v>
      </c>
      <c r="AF135" s="3" t="s">
        <v>304</v>
      </c>
      <c r="AG135" s="3" t="s">
        <v>287</v>
      </c>
      <c r="AH135" s="3" t="s">
        <v>47</v>
      </c>
      <c r="AI135">
        <v>0</v>
      </c>
    </row>
    <row r="136" spans="2:35" x14ac:dyDescent="0.2">
      <c r="B136" t="s">
        <v>177</v>
      </c>
      <c r="C136" s="3" t="s">
        <v>301</v>
      </c>
      <c r="D136" s="3" t="s">
        <v>312</v>
      </c>
      <c r="E136" s="3" t="s">
        <v>22</v>
      </c>
      <c r="F136" s="3">
        <v>1436</v>
      </c>
      <c r="G136" s="3" t="s">
        <v>374</v>
      </c>
      <c r="H136" s="3" t="s">
        <v>24</v>
      </c>
      <c r="I136" s="3">
        <v>404.88</v>
      </c>
      <c r="J136" s="3" t="s">
        <v>372</v>
      </c>
      <c r="K136" s="3">
        <v>3.9</v>
      </c>
      <c r="L136" s="3" t="s">
        <v>373</v>
      </c>
      <c r="M136" s="3">
        <v>45</v>
      </c>
      <c r="N136" s="3" t="s">
        <v>373</v>
      </c>
      <c r="O136" s="3">
        <v>3</v>
      </c>
      <c r="P136" s="3">
        <v>3</v>
      </c>
      <c r="Q136" s="3">
        <v>2</v>
      </c>
      <c r="R136" s="3" t="s">
        <v>372</v>
      </c>
      <c r="S136" s="106">
        <v>6.1333330000000004</v>
      </c>
      <c r="T136" s="3" t="s">
        <v>369</v>
      </c>
      <c r="U136" s="106">
        <v>2.2000000000000002</v>
      </c>
      <c r="V136" s="3" t="s">
        <v>370</v>
      </c>
      <c r="W136" s="3">
        <v>5</v>
      </c>
      <c r="X136" s="3" t="s">
        <v>41</v>
      </c>
      <c r="Y136" s="3" t="s">
        <v>31</v>
      </c>
      <c r="Z136" s="3" t="s">
        <v>33</v>
      </c>
      <c r="AA136" s="3" t="s">
        <v>310</v>
      </c>
      <c r="AB136" s="3">
        <v>1</v>
      </c>
      <c r="AC136" s="106">
        <v>3.8</v>
      </c>
      <c r="AD136" s="3" t="s">
        <v>286</v>
      </c>
      <c r="AE136" s="3" t="s">
        <v>43</v>
      </c>
      <c r="AF136" s="3" t="s">
        <v>304</v>
      </c>
      <c r="AG136" s="3" t="s">
        <v>287</v>
      </c>
      <c r="AH136" s="3" t="s">
        <v>46</v>
      </c>
      <c r="AI136">
        <v>1</v>
      </c>
    </row>
    <row r="137" spans="2:35" x14ac:dyDescent="0.2">
      <c r="B137" t="s">
        <v>178</v>
      </c>
      <c r="C137" s="3" t="s">
        <v>301</v>
      </c>
      <c r="D137" s="3" t="s">
        <v>312</v>
      </c>
      <c r="E137" s="3" t="s">
        <v>22</v>
      </c>
      <c r="F137" s="3">
        <v>443</v>
      </c>
      <c r="G137" s="3" t="s">
        <v>372</v>
      </c>
      <c r="H137" s="3" t="s">
        <v>24</v>
      </c>
      <c r="I137" s="3">
        <v>187.47</v>
      </c>
      <c r="J137" s="3" t="s">
        <v>366</v>
      </c>
      <c r="K137" s="3">
        <v>2.2000000000000002</v>
      </c>
      <c r="L137" s="3" t="s">
        <v>366</v>
      </c>
      <c r="M137" s="3">
        <v>40</v>
      </c>
      <c r="N137" s="3" t="s">
        <v>373</v>
      </c>
      <c r="O137" s="3">
        <v>3</v>
      </c>
      <c r="P137" s="3">
        <v>2</v>
      </c>
      <c r="Q137" s="3">
        <v>7</v>
      </c>
      <c r="R137" s="3" t="s">
        <v>375</v>
      </c>
      <c r="S137" s="106">
        <v>5.6666670000000003</v>
      </c>
      <c r="T137" s="3" t="s">
        <v>369</v>
      </c>
      <c r="U137" s="106">
        <v>1.5333330000000001</v>
      </c>
      <c r="V137" s="3" t="s">
        <v>380</v>
      </c>
      <c r="W137" s="3">
        <v>0</v>
      </c>
      <c r="X137" s="3" t="s">
        <v>33</v>
      </c>
      <c r="Y137" s="3" t="s">
        <v>30</v>
      </c>
      <c r="Z137" s="3" t="s">
        <v>34</v>
      </c>
      <c r="AA137" s="3" t="s">
        <v>326</v>
      </c>
      <c r="AB137" s="3">
        <v>0</v>
      </c>
      <c r="AC137" s="106">
        <v>2.2999999999999998</v>
      </c>
      <c r="AD137" s="3" t="s">
        <v>286</v>
      </c>
      <c r="AE137" s="3" t="s">
        <v>33</v>
      </c>
      <c r="AF137" s="3" t="s">
        <v>304</v>
      </c>
      <c r="AG137" s="3" t="s">
        <v>287</v>
      </c>
      <c r="AH137" s="3" t="s">
        <v>46</v>
      </c>
      <c r="AI137">
        <v>1</v>
      </c>
    </row>
    <row r="138" spans="2:35" x14ac:dyDescent="0.2">
      <c r="B138" t="s">
        <v>179</v>
      </c>
      <c r="C138" s="3" t="s">
        <v>301</v>
      </c>
      <c r="D138" s="3" t="s">
        <v>312</v>
      </c>
      <c r="E138" s="3" t="s">
        <v>16</v>
      </c>
      <c r="F138" s="3">
        <v>300</v>
      </c>
      <c r="G138" s="3" t="s">
        <v>372</v>
      </c>
      <c r="H138" s="3" t="s">
        <v>25</v>
      </c>
      <c r="I138" s="3">
        <v>150</v>
      </c>
      <c r="J138" s="3" t="s">
        <v>366</v>
      </c>
      <c r="K138" s="3">
        <v>3</v>
      </c>
      <c r="L138" s="3" t="s">
        <v>367</v>
      </c>
      <c r="M138" s="3">
        <v>27</v>
      </c>
      <c r="N138" s="3" t="s">
        <v>367</v>
      </c>
      <c r="O138" s="3">
        <v>3</v>
      </c>
      <c r="P138" s="3">
        <v>4</v>
      </c>
      <c r="Q138" s="3">
        <v>1.5</v>
      </c>
      <c r="R138" s="3" t="s">
        <v>368</v>
      </c>
      <c r="S138" s="106">
        <v>5.766667</v>
      </c>
      <c r="T138" s="3" t="s">
        <v>369</v>
      </c>
      <c r="U138" s="106">
        <v>1</v>
      </c>
      <c r="V138" s="3" t="s">
        <v>380</v>
      </c>
      <c r="W138" s="3">
        <v>12</v>
      </c>
      <c r="X138" s="3" t="s">
        <v>42</v>
      </c>
      <c r="Y138" s="3" t="s">
        <v>30</v>
      </c>
      <c r="Z138" s="3" t="s">
        <v>34</v>
      </c>
      <c r="AA138" s="3" t="s">
        <v>303</v>
      </c>
      <c r="AB138" s="3">
        <v>1</v>
      </c>
      <c r="AC138" s="106">
        <v>5.5333329999999998</v>
      </c>
      <c r="AD138" s="3" t="s">
        <v>383</v>
      </c>
      <c r="AE138" s="3" t="s">
        <v>43</v>
      </c>
      <c r="AF138" s="3" t="s">
        <v>304</v>
      </c>
      <c r="AG138" s="3" t="s">
        <v>286</v>
      </c>
      <c r="AH138" s="3" t="s">
        <v>47</v>
      </c>
      <c r="AI138">
        <v>3</v>
      </c>
    </row>
    <row r="139" spans="2:35" x14ac:dyDescent="0.2">
      <c r="B139" t="s">
        <v>180</v>
      </c>
      <c r="C139" s="3" t="s">
        <v>301</v>
      </c>
      <c r="D139" s="3" t="s">
        <v>306</v>
      </c>
      <c r="E139" s="3" t="s">
        <v>19</v>
      </c>
      <c r="F139" s="3">
        <v>987</v>
      </c>
      <c r="G139" s="3" t="s">
        <v>367</v>
      </c>
      <c r="H139" s="3" t="s">
        <v>24</v>
      </c>
      <c r="I139" s="3">
        <v>50</v>
      </c>
      <c r="J139" s="3" t="s">
        <v>366</v>
      </c>
      <c r="K139" s="3">
        <v>3.3</v>
      </c>
      <c r="L139" s="3" t="s">
        <v>367</v>
      </c>
      <c r="M139" s="3">
        <v>0</v>
      </c>
      <c r="N139" s="3" t="s">
        <v>366</v>
      </c>
      <c r="O139" s="3">
        <v>2</v>
      </c>
      <c r="P139" s="3">
        <v>2</v>
      </c>
      <c r="Q139" s="3">
        <v>8</v>
      </c>
      <c r="R139" s="3" t="s">
        <v>375</v>
      </c>
      <c r="S139" s="106">
        <v>3.9666670000000002</v>
      </c>
      <c r="T139" s="3" t="s">
        <v>382</v>
      </c>
      <c r="U139" s="106">
        <v>5.0333329999999998</v>
      </c>
      <c r="V139" s="3" t="s">
        <v>381</v>
      </c>
      <c r="W139" s="3">
        <v>6</v>
      </c>
      <c r="X139" s="3" t="s">
        <v>41</v>
      </c>
      <c r="Y139" s="3" t="s">
        <v>30</v>
      </c>
      <c r="Z139" s="3" t="s">
        <v>34</v>
      </c>
      <c r="AA139" s="3" t="s">
        <v>310</v>
      </c>
      <c r="AB139" s="3">
        <v>1</v>
      </c>
      <c r="AC139" s="106">
        <v>3.9666670000000002</v>
      </c>
      <c r="AD139" s="3" t="s">
        <v>286</v>
      </c>
      <c r="AE139" s="3" t="s">
        <v>42</v>
      </c>
      <c r="AF139" s="3" t="s">
        <v>304</v>
      </c>
      <c r="AG139" s="3" t="s">
        <v>286</v>
      </c>
      <c r="AH139" s="3" t="s">
        <v>47</v>
      </c>
      <c r="AI139">
        <v>1</v>
      </c>
    </row>
    <row r="140" spans="2:35" x14ac:dyDescent="0.2">
      <c r="B140" t="s">
        <v>181</v>
      </c>
      <c r="C140" s="3" t="s">
        <v>301</v>
      </c>
      <c r="D140" s="3" t="s">
        <v>306</v>
      </c>
      <c r="E140" s="3" t="s">
        <v>22</v>
      </c>
      <c r="F140" s="3">
        <v>100</v>
      </c>
      <c r="G140" s="3" t="s">
        <v>366</v>
      </c>
      <c r="H140" s="3" t="s">
        <v>29</v>
      </c>
      <c r="I140" s="3">
        <v>0</v>
      </c>
      <c r="J140" s="3" t="s">
        <v>366</v>
      </c>
      <c r="K140" s="3">
        <v>2.8</v>
      </c>
      <c r="L140" s="3" t="s">
        <v>372</v>
      </c>
      <c r="M140" s="3">
        <v>40</v>
      </c>
      <c r="N140" s="3" t="s">
        <v>373</v>
      </c>
      <c r="O140" s="3">
        <v>2</v>
      </c>
      <c r="P140" s="3">
        <v>4</v>
      </c>
      <c r="Q140" s="3">
        <v>10</v>
      </c>
      <c r="R140" s="3" t="s">
        <v>378</v>
      </c>
      <c r="S140" s="106">
        <v>4.3333329999999997</v>
      </c>
      <c r="T140" s="3" t="s">
        <v>382</v>
      </c>
      <c r="U140" s="106">
        <v>1.1333329999999999</v>
      </c>
      <c r="V140" s="3" t="s">
        <v>380</v>
      </c>
      <c r="W140" s="3">
        <v>0</v>
      </c>
      <c r="X140" s="3" t="s">
        <v>33</v>
      </c>
      <c r="Y140" s="3" t="s">
        <v>30</v>
      </c>
      <c r="Z140" s="3" t="s">
        <v>35</v>
      </c>
      <c r="AA140" s="3" t="s">
        <v>313</v>
      </c>
      <c r="AB140" s="3">
        <v>0</v>
      </c>
      <c r="AC140" s="106">
        <v>5.1666670000000003</v>
      </c>
      <c r="AD140" s="3" t="s">
        <v>376</v>
      </c>
      <c r="AE140" s="3" t="s">
        <v>43</v>
      </c>
      <c r="AF140" s="3" t="s">
        <v>304</v>
      </c>
      <c r="AG140" s="3" t="s">
        <v>285</v>
      </c>
      <c r="AH140" s="3" t="s">
        <v>47</v>
      </c>
      <c r="AI140">
        <v>1</v>
      </c>
    </row>
    <row r="141" spans="2:35" x14ac:dyDescent="0.2">
      <c r="B141" t="s">
        <v>182</v>
      </c>
      <c r="C141" s="3" t="s">
        <v>301</v>
      </c>
      <c r="D141" s="3" t="s">
        <v>309</v>
      </c>
      <c r="E141" s="3" t="s">
        <v>20</v>
      </c>
      <c r="F141" s="3">
        <v>200</v>
      </c>
      <c r="G141" s="3" t="s">
        <v>372</v>
      </c>
      <c r="H141" s="3" t="s">
        <v>24</v>
      </c>
      <c r="I141" s="3">
        <v>760</v>
      </c>
      <c r="J141" s="3" t="s">
        <v>367</v>
      </c>
      <c r="K141" s="3">
        <v>3.68</v>
      </c>
      <c r="L141" s="3" t="s">
        <v>373</v>
      </c>
      <c r="M141" s="3">
        <v>20</v>
      </c>
      <c r="N141" s="3" t="s">
        <v>367</v>
      </c>
      <c r="O141" s="3">
        <v>2</v>
      </c>
      <c r="P141" s="3">
        <v>4</v>
      </c>
      <c r="Q141" s="3">
        <v>7</v>
      </c>
      <c r="R141" s="3" t="s">
        <v>375</v>
      </c>
      <c r="S141" s="106">
        <v>4.4666670000000002</v>
      </c>
      <c r="T141" s="3" t="s">
        <v>382</v>
      </c>
      <c r="U141" s="106">
        <v>4.766667</v>
      </c>
      <c r="V141" s="3" t="s">
        <v>381</v>
      </c>
      <c r="W141" s="3">
        <v>1</v>
      </c>
      <c r="X141" s="3" t="s">
        <v>41</v>
      </c>
      <c r="Y141" s="3" t="s">
        <v>30</v>
      </c>
      <c r="Z141" s="3" t="s">
        <v>34</v>
      </c>
      <c r="AA141" s="3" t="s">
        <v>303</v>
      </c>
      <c r="AB141" s="3">
        <v>0</v>
      </c>
      <c r="AC141" s="106">
        <v>3.1666669999999999</v>
      </c>
      <c r="AD141" s="3" t="s">
        <v>286</v>
      </c>
      <c r="AE141" s="3" t="s">
        <v>33</v>
      </c>
      <c r="AF141" s="3" t="s">
        <v>304</v>
      </c>
      <c r="AG141" s="3" t="s">
        <v>287</v>
      </c>
      <c r="AH141" s="3" t="s">
        <v>46</v>
      </c>
      <c r="AI141">
        <v>1</v>
      </c>
    </row>
    <row r="142" spans="2:35" x14ac:dyDescent="0.2">
      <c r="B142" t="s">
        <v>183</v>
      </c>
      <c r="C142" s="3" t="s">
        <v>301</v>
      </c>
      <c r="D142" s="3" t="s">
        <v>312</v>
      </c>
      <c r="E142" s="3" t="s">
        <v>18</v>
      </c>
      <c r="F142" s="3">
        <v>300</v>
      </c>
      <c r="G142" s="3" t="s">
        <v>372</v>
      </c>
      <c r="H142" s="3" t="s">
        <v>24</v>
      </c>
      <c r="I142" s="3">
        <v>936</v>
      </c>
      <c r="J142" s="3" t="s">
        <v>367</v>
      </c>
      <c r="K142" s="3">
        <v>2.61</v>
      </c>
      <c r="L142" s="3" t="s">
        <v>372</v>
      </c>
      <c r="M142" s="3">
        <v>28</v>
      </c>
      <c r="N142" s="3" t="s">
        <v>367</v>
      </c>
      <c r="O142" s="3">
        <v>3</v>
      </c>
      <c r="P142" s="3">
        <v>3</v>
      </c>
      <c r="Q142" s="3">
        <v>8</v>
      </c>
      <c r="R142" s="3" t="s">
        <v>375</v>
      </c>
      <c r="S142" s="106">
        <v>6.0333329999999998</v>
      </c>
      <c r="T142" s="3" t="s">
        <v>369</v>
      </c>
      <c r="U142" s="106">
        <v>5</v>
      </c>
      <c r="V142" s="3" t="s">
        <v>381</v>
      </c>
      <c r="W142" s="3">
        <v>10</v>
      </c>
      <c r="X142" s="3" t="s">
        <v>42</v>
      </c>
      <c r="Y142" s="3" t="s">
        <v>31</v>
      </c>
      <c r="Z142" s="3" t="s">
        <v>35</v>
      </c>
      <c r="AA142" s="3" t="s">
        <v>310</v>
      </c>
      <c r="AB142" s="3">
        <v>0</v>
      </c>
      <c r="AC142" s="106">
        <v>5.0333329999999998</v>
      </c>
      <c r="AD142" s="3" t="s">
        <v>376</v>
      </c>
      <c r="AE142" s="3" t="s">
        <v>43</v>
      </c>
      <c r="AF142" s="3" t="s">
        <v>304</v>
      </c>
      <c r="AG142" s="3" t="s">
        <v>286</v>
      </c>
      <c r="AH142" s="3" t="s">
        <v>46</v>
      </c>
      <c r="AI142">
        <v>1</v>
      </c>
    </row>
    <row r="143" spans="2:35" x14ac:dyDescent="0.2">
      <c r="B143" t="s">
        <v>184</v>
      </c>
      <c r="C143" s="3" t="s">
        <v>301</v>
      </c>
      <c r="D143" s="3" t="s">
        <v>312</v>
      </c>
      <c r="E143" s="3" t="s">
        <v>20</v>
      </c>
      <c r="F143" s="3">
        <v>400</v>
      </c>
      <c r="G143" s="3" t="s">
        <v>372</v>
      </c>
      <c r="H143" s="3" t="s">
        <v>25</v>
      </c>
      <c r="I143" s="3">
        <v>5500</v>
      </c>
      <c r="J143" s="3" t="s">
        <v>374</v>
      </c>
      <c r="K143" s="3">
        <v>2.7</v>
      </c>
      <c r="L143" s="3" t="s">
        <v>372</v>
      </c>
      <c r="M143" s="3">
        <v>23</v>
      </c>
      <c r="N143" s="3" t="s">
        <v>367</v>
      </c>
      <c r="O143" s="3">
        <v>2</v>
      </c>
      <c r="P143" s="3">
        <v>3</v>
      </c>
      <c r="Q143" s="3">
        <v>9</v>
      </c>
      <c r="R143" s="3" t="s">
        <v>375</v>
      </c>
      <c r="S143" s="106">
        <v>4.9666670000000002</v>
      </c>
      <c r="T143" s="3" t="s">
        <v>372</v>
      </c>
      <c r="U143" s="106">
        <v>5.4666670000000002</v>
      </c>
      <c r="V143" s="3" t="s">
        <v>381</v>
      </c>
      <c r="W143" s="3">
        <v>5</v>
      </c>
      <c r="X143" s="3" t="s">
        <v>41</v>
      </c>
      <c r="Y143" s="3" t="s">
        <v>32</v>
      </c>
      <c r="Z143" s="3" t="s">
        <v>33</v>
      </c>
      <c r="AA143" s="3" t="s">
        <v>303</v>
      </c>
      <c r="AB143" s="3">
        <v>0</v>
      </c>
      <c r="AC143" s="106">
        <v>6.9666670000000002</v>
      </c>
      <c r="AD143" s="3" t="s">
        <v>285</v>
      </c>
      <c r="AE143" s="3" t="s">
        <v>43</v>
      </c>
      <c r="AF143" s="3" t="s">
        <v>304</v>
      </c>
      <c r="AG143" s="3" t="s">
        <v>286</v>
      </c>
      <c r="AH143" s="3" t="s">
        <v>47</v>
      </c>
      <c r="AI143">
        <v>1</v>
      </c>
    </row>
    <row r="144" spans="2:35" x14ac:dyDescent="0.2">
      <c r="B144" t="s">
        <v>185</v>
      </c>
      <c r="C144" s="3" t="s">
        <v>301</v>
      </c>
      <c r="D144" s="3" t="s">
        <v>312</v>
      </c>
      <c r="E144" s="3" t="s">
        <v>16</v>
      </c>
      <c r="F144" s="3">
        <v>300</v>
      </c>
      <c r="G144" s="3" t="s">
        <v>372</v>
      </c>
      <c r="H144" s="3" t="s">
        <v>24</v>
      </c>
      <c r="I144" s="3">
        <v>0</v>
      </c>
      <c r="J144" s="3" t="s">
        <v>366</v>
      </c>
      <c r="K144" s="3">
        <v>3.6</v>
      </c>
      <c r="L144" s="3" t="s">
        <v>373</v>
      </c>
      <c r="M144" s="3">
        <v>0</v>
      </c>
      <c r="N144" s="3" t="s">
        <v>366</v>
      </c>
      <c r="O144" s="3">
        <v>2</v>
      </c>
      <c r="P144" s="3">
        <v>2</v>
      </c>
      <c r="Q144" s="3">
        <v>2</v>
      </c>
      <c r="R144" s="3" t="s">
        <v>372</v>
      </c>
      <c r="S144" s="106">
        <v>6.9</v>
      </c>
      <c r="T144" s="3" t="s">
        <v>379</v>
      </c>
      <c r="U144" s="106">
        <v>4.9333330000000002</v>
      </c>
      <c r="V144" s="3" t="s">
        <v>381</v>
      </c>
      <c r="W144" s="3">
        <v>0</v>
      </c>
      <c r="X144" s="3" t="s">
        <v>33</v>
      </c>
      <c r="Y144" s="3" t="s">
        <v>29</v>
      </c>
      <c r="Z144" s="3" t="s">
        <v>33</v>
      </c>
      <c r="AA144" s="3" t="s">
        <v>310</v>
      </c>
      <c r="AB144" s="3">
        <v>0</v>
      </c>
      <c r="AC144" s="106">
        <v>2.233333</v>
      </c>
      <c r="AD144" s="3" t="s">
        <v>286</v>
      </c>
      <c r="AE144" s="3" t="s">
        <v>43</v>
      </c>
      <c r="AF144" s="3" t="s">
        <v>304</v>
      </c>
      <c r="AG144" s="3" t="s">
        <v>286</v>
      </c>
      <c r="AH144" s="3" t="s">
        <v>46</v>
      </c>
      <c r="AI144">
        <v>1</v>
      </c>
    </row>
    <row r="145" spans="2:35" x14ac:dyDescent="0.2">
      <c r="B145" t="s">
        <v>186</v>
      </c>
      <c r="C145" s="3" t="s">
        <v>301</v>
      </c>
      <c r="D145" s="3" t="s">
        <v>302</v>
      </c>
      <c r="E145" s="3" t="s">
        <v>20</v>
      </c>
      <c r="F145" s="3">
        <v>650</v>
      </c>
      <c r="G145" s="3" t="s">
        <v>367</v>
      </c>
      <c r="H145" s="3" t="s">
        <v>25</v>
      </c>
      <c r="I145" s="3">
        <v>4321</v>
      </c>
      <c r="J145" s="3" t="s">
        <v>374</v>
      </c>
      <c r="K145" s="3">
        <v>2.5</v>
      </c>
      <c r="L145" s="3" t="s">
        <v>372</v>
      </c>
      <c r="M145" s="3">
        <v>12</v>
      </c>
      <c r="N145" s="3" t="s">
        <v>372</v>
      </c>
      <c r="O145" s="3">
        <v>4</v>
      </c>
      <c r="P145" s="3">
        <v>3</v>
      </c>
      <c r="Q145" s="3">
        <v>11</v>
      </c>
      <c r="R145" s="3" t="s">
        <v>378</v>
      </c>
      <c r="S145" s="106">
        <v>5.1666670000000003</v>
      </c>
      <c r="T145" s="3" t="s">
        <v>372</v>
      </c>
      <c r="U145" s="106">
        <v>3.5333329999999998</v>
      </c>
      <c r="V145" s="3" t="s">
        <v>377</v>
      </c>
      <c r="W145" s="3">
        <v>4</v>
      </c>
      <c r="X145" s="3" t="s">
        <v>41</v>
      </c>
      <c r="Y145" s="3" t="s">
        <v>30</v>
      </c>
      <c r="Z145" s="3" t="s">
        <v>34</v>
      </c>
      <c r="AA145" s="3" t="s">
        <v>303</v>
      </c>
      <c r="AB145" s="3">
        <v>0</v>
      </c>
      <c r="AC145" s="106">
        <v>6.8333329999999997</v>
      </c>
      <c r="AD145" s="3" t="s">
        <v>285</v>
      </c>
      <c r="AE145" s="3" t="s">
        <v>43</v>
      </c>
      <c r="AF145" s="3" t="s">
        <v>304</v>
      </c>
      <c r="AG145" s="3" t="s">
        <v>286</v>
      </c>
      <c r="AH145" s="3" t="s">
        <v>314</v>
      </c>
      <c r="AI145">
        <v>1</v>
      </c>
    </row>
    <row r="146" spans="2:35" x14ac:dyDescent="0.2">
      <c r="B146" t="s">
        <v>187</v>
      </c>
      <c r="C146" s="3" t="s">
        <v>301</v>
      </c>
      <c r="D146" s="3" t="s">
        <v>312</v>
      </c>
      <c r="E146" s="3" t="s">
        <v>16</v>
      </c>
      <c r="F146" s="3">
        <v>1550</v>
      </c>
      <c r="G146" s="3" t="s">
        <v>374</v>
      </c>
      <c r="H146" s="3" t="s">
        <v>24</v>
      </c>
      <c r="I146" s="3">
        <v>152.63</v>
      </c>
      <c r="J146" s="3" t="s">
        <v>366</v>
      </c>
      <c r="K146" s="3">
        <v>3.92</v>
      </c>
      <c r="L146" s="3" t="s">
        <v>373</v>
      </c>
      <c r="M146" s="3">
        <v>15</v>
      </c>
      <c r="N146" s="3" t="s">
        <v>372</v>
      </c>
      <c r="O146" s="3">
        <v>2</v>
      </c>
      <c r="P146" s="3">
        <v>1</v>
      </c>
      <c r="Q146" s="3">
        <v>5</v>
      </c>
      <c r="R146" s="3" t="s">
        <v>375</v>
      </c>
      <c r="S146" s="106">
        <v>6</v>
      </c>
      <c r="T146" s="3" t="s">
        <v>369</v>
      </c>
      <c r="U146" s="106">
        <v>6</v>
      </c>
      <c r="V146" s="3" t="s">
        <v>381</v>
      </c>
      <c r="W146" s="3">
        <v>1</v>
      </c>
      <c r="X146" s="3" t="s">
        <v>41</v>
      </c>
      <c r="Y146" s="3" t="s">
        <v>32</v>
      </c>
      <c r="Z146" s="3" t="s">
        <v>34</v>
      </c>
      <c r="AA146" s="3" t="s">
        <v>310</v>
      </c>
      <c r="AB146" s="3">
        <v>0</v>
      </c>
      <c r="AC146" s="106">
        <v>5</v>
      </c>
      <c r="AD146" s="3" t="s">
        <v>376</v>
      </c>
      <c r="AE146" s="3" t="s">
        <v>43</v>
      </c>
      <c r="AF146" s="3" t="s">
        <v>304</v>
      </c>
      <c r="AG146" s="3" t="s">
        <v>287</v>
      </c>
      <c r="AH146" s="3" t="s">
        <v>46</v>
      </c>
      <c r="AI146">
        <v>0</v>
      </c>
    </row>
    <row r="147" spans="2:35" x14ac:dyDescent="0.2">
      <c r="B147" t="s">
        <v>188</v>
      </c>
      <c r="C147" s="3" t="s">
        <v>301</v>
      </c>
      <c r="D147" s="3" t="s">
        <v>306</v>
      </c>
      <c r="E147" s="3" t="s">
        <v>19</v>
      </c>
      <c r="F147" s="3">
        <v>1250</v>
      </c>
      <c r="G147" s="3" t="s">
        <v>374</v>
      </c>
      <c r="H147" s="3" t="s">
        <v>24</v>
      </c>
      <c r="I147" s="3">
        <v>6000</v>
      </c>
      <c r="J147" s="3" t="s">
        <v>374</v>
      </c>
      <c r="K147" s="3">
        <v>3</v>
      </c>
      <c r="L147" s="3" t="s">
        <v>367</v>
      </c>
      <c r="M147" s="3">
        <v>35</v>
      </c>
      <c r="N147" s="3" t="s">
        <v>373</v>
      </c>
      <c r="O147" s="3">
        <v>3</v>
      </c>
      <c r="P147" s="3">
        <v>3</v>
      </c>
      <c r="Q147" s="3">
        <v>9</v>
      </c>
      <c r="R147" s="3" t="s">
        <v>375</v>
      </c>
      <c r="S147" s="106">
        <v>3.8</v>
      </c>
      <c r="T147" s="3" t="s">
        <v>382</v>
      </c>
      <c r="U147" s="106">
        <v>5.766667</v>
      </c>
      <c r="V147" s="3" t="s">
        <v>381</v>
      </c>
      <c r="W147" s="3">
        <v>0</v>
      </c>
      <c r="X147" s="3" t="s">
        <v>33</v>
      </c>
      <c r="Y147" s="3" t="s">
        <v>32</v>
      </c>
      <c r="Z147" s="3" t="s">
        <v>34</v>
      </c>
      <c r="AA147" s="3" t="s">
        <v>303</v>
      </c>
      <c r="AB147" s="3">
        <v>1</v>
      </c>
      <c r="AC147" s="106">
        <v>4.0666669999999998</v>
      </c>
      <c r="AD147" s="3" t="s">
        <v>286</v>
      </c>
      <c r="AE147" s="3" t="s">
        <v>33</v>
      </c>
      <c r="AF147" s="3" t="s">
        <v>304</v>
      </c>
      <c r="AG147" s="3" t="s">
        <v>287</v>
      </c>
      <c r="AH147" s="3" t="s">
        <v>46</v>
      </c>
      <c r="AI147">
        <v>3</v>
      </c>
    </row>
    <row r="148" spans="2:35" x14ac:dyDescent="0.2">
      <c r="B148" t="s">
        <v>189</v>
      </c>
      <c r="C148" s="3" t="s">
        <v>301</v>
      </c>
      <c r="D148" s="3" t="s">
        <v>312</v>
      </c>
      <c r="E148" s="3" t="s">
        <v>22</v>
      </c>
      <c r="F148" s="3">
        <v>1500</v>
      </c>
      <c r="G148" s="3" t="s">
        <v>374</v>
      </c>
      <c r="H148" s="3" t="s">
        <v>24</v>
      </c>
      <c r="I148" s="3">
        <v>250</v>
      </c>
      <c r="J148" s="3" t="s">
        <v>372</v>
      </c>
      <c r="K148" s="3">
        <v>3.34</v>
      </c>
      <c r="L148" s="3" t="s">
        <v>367</v>
      </c>
      <c r="M148" s="3">
        <v>22</v>
      </c>
      <c r="N148" s="3" t="s">
        <v>367</v>
      </c>
      <c r="O148" s="3">
        <v>2</v>
      </c>
      <c r="P148" s="3">
        <v>4</v>
      </c>
      <c r="Q148" s="3">
        <v>7</v>
      </c>
      <c r="R148" s="3" t="s">
        <v>375</v>
      </c>
      <c r="S148" s="106">
        <v>5.8</v>
      </c>
      <c r="T148" s="3" t="s">
        <v>369</v>
      </c>
      <c r="U148" s="106">
        <v>6.0666669999999998</v>
      </c>
      <c r="V148" s="3" t="s">
        <v>381</v>
      </c>
      <c r="W148" s="3">
        <v>45</v>
      </c>
      <c r="X148" s="3" t="s">
        <v>371</v>
      </c>
      <c r="Y148" s="3" t="s">
        <v>32</v>
      </c>
      <c r="Z148" s="3" t="s">
        <v>34</v>
      </c>
      <c r="AA148" s="3" t="s">
        <v>310</v>
      </c>
      <c r="AB148" s="3">
        <v>0</v>
      </c>
      <c r="AC148" s="106">
        <v>5.3666669999999996</v>
      </c>
      <c r="AD148" s="3" t="s">
        <v>376</v>
      </c>
      <c r="AE148" s="3" t="s">
        <v>33</v>
      </c>
      <c r="AF148" s="3" t="s">
        <v>304</v>
      </c>
      <c r="AG148" s="3" t="s">
        <v>286</v>
      </c>
      <c r="AH148" s="3" t="s">
        <v>47</v>
      </c>
      <c r="AI148">
        <v>0</v>
      </c>
    </row>
    <row r="149" spans="2:35" x14ac:dyDescent="0.2">
      <c r="B149" t="s">
        <v>190</v>
      </c>
      <c r="C149" s="3" t="s">
        <v>301</v>
      </c>
      <c r="D149" s="3" t="s">
        <v>312</v>
      </c>
      <c r="E149" s="3" t="s">
        <v>16</v>
      </c>
      <c r="F149" s="3">
        <v>300</v>
      </c>
      <c r="G149" s="3" t="s">
        <v>372</v>
      </c>
      <c r="H149" s="3" t="s">
        <v>24</v>
      </c>
      <c r="I149" s="3">
        <v>23</v>
      </c>
      <c r="J149" s="3" t="s">
        <v>366</v>
      </c>
      <c r="K149" s="3">
        <v>3.4</v>
      </c>
      <c r="L149" s="3" t="s">
        <v>367</v>
      </c>
      <c r="M149" s="3">
        <v>30</v>
      </c>
      <c r="N149" s="3" t="s">
        <v>373</v>
      </c>
      <c r="O149" s="3">
        <v>3</v>
      </c>
      <c r="P149" s="3">
        <v>5</v>
      </c>
      <c r="Q149" s="3">
        <v>1</v>
      </c>
      <c r="R149" s="3" t="s">
        <v>368</v>
      </c>
      <c r="S149" s="106">
        <v>6.1666670000000003</v>
      </c>
      <c r="T149" s="3" t="s">
        <v>369</v>
      </c>
      <c r="U149" s="106">
        <v>4.0666669999999998</v>
      </c>
      <c r="V149" s="3" t="s">
        <v>377</v>
      </c>
      <c r="W149" s="3">
        <v>5</v>
      </c>
      <c r="X149" s="3" t="s">
        <v>41</v>
      </c>
      <c r="Y149" s="3" t="s">
        <v>30</v>
      </c>
      <c r="Z149" s="3" t="s">
        <v>34</v>
      </c>
      <c r="AA149" s="3" t="s">
        <v>303</v>
      </c>
      <c r="AB149" s="3">
        <v>0</v>
      </c>
      <c r="AC149" s="106">
        <v>5.8666669999999996</v>
      </c>
      <c r="AD149" s="3" t="s">
        <v>383</v>
      </c>
      <c r="AE149" s="3" t="s">
        <v>33</v>
      </c>
      <c r="AF149" s="3" t="s">
        <v>304</v>
      </c>
      <c r="AG149" s="3" t="s">
        <v>286</v>
      </c>
      <c r="AH149" s="3" t="s">
        <v>47</v>
      </c>
      <c r="AI149">
        <v>1</v>
      </c>
    </row>
    <row r="150" spans="2:35" x14ac:dyDescent="0.2">
      <c r="B150" t="s">
        <v>191</v>
      </c>
      <c r="C150" s="3" t="s">
        <v>301</v>
      </c>
      <c r="D150" s="3" t="s">
        <v>312</v>
      </c>
      <c r="E150" s="3" t="s">
        <v>22</v>
      </c>
      <c r="F150" s="3">
        <v>100</v>
      </c>
      <c r="G150" s="3" t="s">
        <v>366</v>
      </c>
      <c r="H150" s="3" t="s">
        <v>24</v>
      </c>
      <c r="I150" s="3">
        <v>65</v>
      </c>
      <c r="J150" s="3" t="s">
        <v>366</v>
      </c>
      <c r="K150" s="3">
        <v>2.5</v>
      </c>
      <c r="L150" s="3" t="s">
        <v>372</v>
      </c>
      <c r="M150" s="3">
        <v>35</v>
      </c>
      <c r="N150" s="3" t="s">
        <v>373</v>
      </c>
      <c r="O150" s="3">
        <v>2</v>
      </c>
      <c r="P150" s="3">
        <v>3</v>
      </c>
      <c r="Q150" s="3">
        <v>5</v>
      </c>
      <c r="R150" s="3" t="s">
        <v>375</v>
      </c>
      <c r="S150" s="106">
        <v>5.4666670000000002</v>
      </c>
      <c r="T150" s="3" t="s">
        <v>372</v>
      </c>
      <c r="U150" s="106">
        <v>5.266667</v>
      </c>
      <c r="V150" s="3" t="s">
        <v>381</v>
      </c>
      <c r="W150" s="3">
        <v>2</v>
      </c>
      <c r="X150" s="3" t="s">
        <v>41</v>
      </c>
      <c r="Y150" s="3" t="s">
        <v>30</v>
      </c>
      <c r="Z150" s="3" t="s">
        <v>34</v>
      </c>
      <c r="AA150" s="3" t="s">
        <v>303</v>
      </c>
      <c r="AB150" s="3">
        <v>0</v>
      </c>
      <c r="AC150" s="106">
        <v>3.5666669999999998</v>
      </c>
      <c r="AD150" s="3" t="s">
        <v>286</v>
      </c>
      <c r="AE150" s="3" t="s">
        <v>33</v>
      </c>
      <c r="AF150" s="3" t="s">
        <v>304</v>
      </c>
      <c r="AG150" s="3" t="s">
        <v>285</v>
      </c>
      <c r="AH150" s="3" t="s">
        <v>46</v>
      </c>
      <c r="AI150">
        <v>0</v>
      </c>
    </row>
    <row r="151" spans="2:35" x14ac:dyDescent="0.2">
      <c r="B151" t="s">
        <v>192</v>
      </c>
      <c r="C151" s="3" t="s">
        <v>301</v>
      </c>
      <c r="D151" s="3" t="s">
        <v>312</v>
      </c>
      <c r="E151" s="3" t="s">
        <v>18</v>
      </c>
      <c r="F151" s="3">
        <v>500</v>
      </c>
      <c r="G151" s="3" t="s">
        <v>367</v>
      </c>
      <c r="H151" s="3" t="s">
        <v>24</v>
      </c>
      <c r="I151" s="3">
        <v>725</v>
      </c>
      <c r="J151" s="3" t="s">
        <v>367</v>
      </c>
      <c r="K151" s="3">
        <v>3.15</v>
      </c>
      <c r="L151" s="3" t="s">
        <v>367</v>
      </c>
      <c r="M151" s="3">
        <v>25</v>
      </c>
      <c r="N151" s="3" t="s">
        <v>367</v>
      </c>
      <c r="O151" s="3">
        <v>2</v>
      </c>
      <c r="P151" s="3">
        <v>2</v>
      </c>
      <c r="Q151" s="3">
        <v>9</v>
      </c>
      <c r="R151" s="3" t="s">
        <v>375</v>
      </c>
      <c r="S151" s="106">
        <v>6.1333330000000004</v>
      </c>
      <c r="T151" s="3" t="s">
        <v>369</v>
      </c>
      <c r="U151" s="106">
        <v>5.9333330000000002</v>
      </c>
      <c r="V151" s="3" t="s">
        <v>381</v>
      </c>
      <c r="W151" s="3">
        <v>1</v>
      </c>
      <c r="X151" s="3" t="s">
        <v>41</v>
      </c>
      <c r="Y151" s="3" t="s">
        <v>29</v>
      </c>
      <c r="Z151" s="3" t="s">
        <v>34</v>
      </c>
      <c r="AA151" s="3" t="s">
        <v>303</v>
      </c>
      <c r="AB151" s="3">
        <v>1</v>
      </c>
      <c r="AC151" s="106">
        <v>4.0999999999999996</v>
      </c>
      <c r="AD151" s="3" t="s">
        <v>286</v>
      </c>
      <c r="AE151" s="3" t="s">
        <v>41</v>
      </c>
      <c r="AF151" s="3" t="s">
        <v>304</v>
      </c>
      <c r="AG151" s="3" t="s">
        <v>286</v>
      </c>
      <c r="AH151" s="3" t="s">
        <v>46</v>
      </c>
      <c r="AI151">
        <v>0</v>
      </c>
    </row>
    <row r="152" spans="2:35" x14ac:dyDescent="0.2">
      <c r="B152" t="s">
        <v>193</v>
      </c>
      <c r="C152" s="3" t="s">
        <v>301</v>
      </c>
      <c r="D152" s="3" t="s">
        <v>312</v>
      </c>
      <c r="E152" s="3" t="s">
        <v>22</v>
      </c>
      <c r="F152" s="3">
        <v>80</v>
      </c>
      <c r="G152" s="3" t="s">
        <v>366</v>
      </c>
      <c r="H152" s="3" t="s">
        <v>24</v>
      </c>
      <c r="I152" s="3">
        <v>480</v>
      </c>
      <c r="J152" s="3" t="s">
        <v>372</v>
      </c>
      <c r="K152" s="3">
        <v>3.58</v>
      </c>
      <c r="L152" s="3" t="s">
        <v>373</v>
      </c>
      <c r="M152" s="3">
        <v>20</v>
      </c>
      <c r="N152" s="3" t="s">
        <v>367</v>
      </c>
      <c r="O152" s="3">
        <v>2</v>
      </c>
      <c r="P152" s="3">
        <v>2</v>
      </c>
      <c r="Q152" s="3">
        <v>5</v>
      </c>
      <c r="R152" s="3" t="s">
        <v>375</v>
      </c>
      <c r="S152" s="106">
        <v>5.9333330000000002</v>
      </c>
      <c r="T152" s="3" t="s">
        <v>369</v>
      </c>
      <c r="U152" s="106">
        <v>4</v>
      </c>
      <c r="V152" s="3" t="s">
        <v>377</v>
      </c>
      <c r="W152" s="3">
        <v>0</v>
      </c>
      <c r="X152" s="3" t="s">
        <v>33</v>
      </c>
      <c r="Y152" s="3" t="s">
        <v>31</v>
      </c>
      <c r="Z152" s="3" t="s">
        <v>34</v>
      </c>
      <c r="AA152" s="3" t="s">
        <v>303</v>
      </c>
      <c r="AB152" s="3">
        <v>1</v>
      </c>
      <c r="AC152" s="106">
        <v>6</v>
      </c>
      <c r="AD152" s="3" t="s">
        <v>383</v>
      </c>
      <c r="AE152" s="3" t="s">
        <v>33</v>
      </c>
      <c r="AF152" s="3" t="s">
        <v>304</v>
      </c>
      <c r="AG152" s="3" t="s">
        <v>286</v>
      </c>
      <c r="AH152" s="3" t="s">
        <v>47</v>
      </c>
      <c r="AI152">
        <v>3</v>
      </c>
    </row>
    <row r="153" spans="2:35" x14ac:dyDescent="0.2">
      <c r="B153" t="s">
        <v>194</v>
      </c>
      <c r="C153" s="3" t="s">
        <v>301</v>
      </c>
      <c r="D153" s="3" t="s">
        <v>312</v>
      </c>
      <c r="E153" s="3" t="s">
        <v>20</v>
      </c>
      <c r="F153" s="3">
        <v>1460</v>
      </c>
      <c r="G153" s="3" t="s">
        <v>374</v>
      </c>
      <c r="H153" s="3" t="s">
        <v>24</v>
      </c>
      <c r="I153" s="3">
        <v>320</v>
      </c>
      <c r="J153" s="3" t="s">
        <v>372</v>
      </c>
      <c r="K153" s="3">
        <v>3.81</v>
      </c>
      <c r="L153" s="3" t="s">
        <v>373</v>
      </c>
      <c r="M153" s="3">
        <v>25</v>
      </c>
      <c r="N153" s="3" t="s">
        <v>367</v>
      </c>
      <c r="O153" s="3">
        <v>2</v>
      </c>
      <c r="P153" s="3">
        <v>2</v>
      </c>
      <c r="Q153" s="3">
        <v>1</v>
      </c>
      <c r="R153" s="3" t="s">
        <v>368</v>
      </c>
      <c r="S153" s="106">
        <v>2</v>
      </c>
      <c r="T153" s="3" t="s">
        <v>382</v>
      </c>
      <c r="U153" s="106">
        <v>5.0333329999999998</v>
      </c>
      <c r="V153" s="3" t="s">
        <v>381</v>
      </c>
      <c r="W153" s="3">
        <v>52</v>
      </c>
      <c r="X153" s="3" t="s">
        <v>371</v>
      </c>
      <c r="Y153" s="3" t="s">
        <v>30</v>
      </c>
      <c r="Z153" s="3" t="s">
        <v>33</v>
      </c>
      <c r="AA153" s="3" t="s">
        <v>303</v>
      </c>
      <c r="AB153" s="3">
        <v>0</v>
      </c>
      <c r="AC153" s="106">
        <v>2</v>
      </c>
      <c r="AD153" s="3" t="s">
        <v>286</v>
      </c>
      <c r="AE153" s="3" t="s">
        <v>43</v>
      </c>
      <c r="AF153" s="3" t="s">
        <v>304</v>
      </c>
      <c r="AG153" s="3" t="s">
        <v>286</v>
      </c>
      <c r="AH153" s="3" t="s">
        <v>46</v>
      </c>
      <c r="AI153">
        <v>1</v>
      </c>
    </row>
    <row r="154" spans="2:35" x14ac:dyDescent="0.2">
      <c r="B154" t="s">
        <v>195</v>
      </c>
      <c r="C154" s="3" t="s">
        <v>301</v>
      </c>
      <c r="D154" s="3" t="s">
        <v>312</v>
      </c>
      <c r="E154" s="3" t="s">
        <v>19</v>
      </c>
      <c r="F154" s="3">
        <v>300</v>
      </c>
      <c r="G154" s="3" t="s">
        <v>372</v>
      </c>
      <c r="H154" s="3" t="s">
        <v>24</v>
      </c>
      <c r="I154" s="3">
        <v>191.77</v>
      </c>
      <c r="J154" s="3" t="s">
        <v>366</v>
      </c>
      <c r="K154" s="3">
        <v>3.2</v>
      </c>
      <c r="L154" s="3" t="s">
        <v>367</v>
      </c>
      <c r="M154" s="3">
        <v>30</v>
      </c>
      <c r="N154" s="3" t="s">
        <v>373</v>
      </c>
      <c r="O154" s="3">
        <v>3</v>
      </c>
      <c r="P154" s="3">
        <v>3</v>
      </c>
      <c r="Q154" s="3">
        <v>5</v>
      </c>
      <c r="R154" s="3" t="s">
        <v>375</v>
      </c>
      <c r="S154" s="106">
        <v>6.5</v>
      </c>
      <c r="T154" s="3" t="s">
        <v>379</v>
      </c>
      <c r="U154" s="106">
        <v>4.0333329999999998</v>
      </c>
      <c r="V154" s="3" t="s">
        <v>377</v>
      </c>
      <c r="W154" s="3">
        <v>5</v>
      </c>
      <c r="X154" s="3" t="s">
        <v>41</v>
      </c>
      <c r="Y154" s="3" t="s">
        <v>30</v>
      </c>
      <c r="Z154" s="3" t="s">
        <v>34</v>
      </c>
      <c r="AA154" s="3" t="s">
        <v>303</v>
      </c>
      <c r="AB154" s="3">
        <v>0</v>
      </c>
      <c r="AC154" s="106">
        <v>6.1333330000000004</v>
      </c>
      <c r="AD154" s="3" t="s">
        <v>383</v>
      </c>
      <c r="AE154" s="3" t="s">
        <v>43</v>
      </c>
      <c r="AF154" s="3" t="s">
        <v>304</v>
      </c>
      <c r="AG154" s="3" t="s">
        <v>286</v>
      </c>
      <c r="AH154" s="3" t="s">
        <v>46</v>
      </c>
      <c r="AI154">
        <v>3</v>
      </c>
    </row>
    <row r="155" spans="2:35" x14ac:dyDescent="0.2">
      <c r="B155" t="s">
        <v>196</v>
      </c>
      <c r="C155" s="3" t="s">
        <v>301</v>
      </c>
      <c r="D155" s="3" t="s">
        <v>312</v>
      </c>
      <c r="E155" s="3" t="s">
        <v>22</v>
      </c>
      <c r="F155" s="3">
        <v>300</v>
      </c>
      <c r="G155" s="3" t="s">
        <v>372</v>
      </c>
      <c r="H155" s="3" t="s">
        <v>25</v>
      </c>
      <c r="I155" s="3">
        <v>460</v>
      </c>
      <c r="J155" s="3" t="s">
        <v>372</v>
      </c>
      <c r="K155" s="3">
        <v>2.8</v>
      </c>
      <c r="L155" s="3" t="s">
        <v>372</v>
      </c>
      <c r="M155" s="3">
        <v>18</v>
      </c>
      <c r="N155" s="3" t="s">
        <v>372</v>
      </c>
      <c r="O155" s="3">
        <v>2</v>
      </c>
      <c r="P155" s="3">
        <v>2</v>
      </c>
      <c r="Q155" s="3">
        <v>6</v>
      </c>
      <c r="R155" s="3" t="s">
        <v>375</v>
      </c>
      <c r="S155" s="106">
        <v>6.9666670000000002</v>
      </c>
      <c r="T155" s="3" t="s">
        <v>379</v>
      </c>
      <c r="U155" s="106">
        <v>4.0333329999999998</v>
      </c>
      <c r="V155" s="3" t="s">
        <v>377</v>
      </c>
      <c r="W155" s="3">
        <v>52</v>
      </c>
      <c r="X155" s="3" t="s">
        <v>371</v>
      </c>
      <c r="Y155" s="3" t="s">
        <v>30</v>
      </c>
      <c r="Z155" s="3" t="s">
        <v>35</v>
      </c>
      <c r="AA155" s="3" t="s">
        <v>307</v>
      </c>
      <c r="AB155" s="3">
        <v>1</v>
      </c>
      <c r="AC155" s="106">
        <v>7</v>
      </c>
      <c r="AD155" s="3" t="s">
        <v>285</v>
      </c>
      <c r="AE155" s="3" t="s">
        <v>43</v>
      </c>
      <c r="AF155" s="3" t="s">
        <v>308</v>
      </c>
      <c r="AG155" s="3" t="s">
        <v>285</v>
      </c>
      <c r="AH155" s="3" t="s">
        <v>46</v>
      </c>
      <c r="AI155">
        <v>3</v>
      </c>
    </row>
    <row r="156" spans="2:35" x14ac:dyDescent="0.2">
      <c r="B156" t="s">
        <v>197</v>
      </c>
      <c r="C156" s="3" t="s">
        <v>301</v>
      </c>
      <c r="D156" s="3" t="s">
        <v>312</v>
      </c>
      <c r="E156" s="3" t="s">
        <v>22</v>
      </c>
      <c r="F156" s="3">
        <v>1200</v>
      </c>
      <c r="G156" s="3" t="s">
        <v>374</v>
      </c>
      <c r="H156" s="3" t="s">
        <v>24</v>
      </c>
      <c r="I156" s="3">
        <v>61</v>
      </c>
      <c r="J156" s="3" t="s">
        <v>366</v>
      </c>
      <c r="K156" s="3">
        <v>3.23</v>
      </c>
      <c r="L156" s="3" t="s">
        <v>367</v>
      </c>
      <c r="M156" s="3">
        <v>15</v>
      </c>
      <c r="N156" s="3" t="s">
        <v>372</v>
      </c>
      <c r="O156" s="3">
        <v>2</v>
      </c>
      <c r="P156" s="3">
        <v>2</v>
      </c>
      <c r="Q156" s="3">
        <v>4</v>
      </c>
      <c r="R156" s="3" t="s">
        <v>372</v>
      </c>
      <c r="S156" s="106">
        <v>6</v>
      </c>
      <c r="T156" s="3" t="s">
        <v>369</v>
      </c>
      <c r="U156" s="106">
        <v>5</v>
      </c>
      <c r="V156" s="3" t="s">
        <v>381</v>
      </c>
      <c r="W156" s="3">
        <v>30</v>
      </c>
      <c r="X156" s="3" t="s">
        <v>371</v>
      </c>
      <c r="Y156" s="3" t="s">
        <v>30</v>
      </c>
      <c r="Z156" s="3" t="s">
        <v>34</v>
      </c>
      <c r="AA156" s="3" t="s">
        <v>303</v>
      </c>
      <c r="AB156" s="3">
        <v>0</v>
      </c>
      <c r="AC156" s="106">
        <v>2.5666669999999998</v>
      </c>
      <c r="AD156" s="3" t="s">
        <v>286</v>
      </c>
      <c r="AE156" s="3" t="s">
        <v>33</v>
      </c>
      <c r="AF156" s="3" t="s">
        <v>304</v>
      </c>
      <c r="AG156" s="3" t="s">
        <v>286</v>
      </c>
      <c r="AH156" s="3" t="s">
        <v>314</v>
      </c>
      <c r="AI156">
        <v>2</v>
      </c>
    </row>
    <row r="157" spans="2:35" x14ac:dyDescent="0.2">
      <c r="B157" t="s">
        <v>198</v>
      </c>
      <c r="C157" s="3" t="s">
        <v>301</v>
      </c>
      <c r="D157" s="3" t="s">
        <v>312</v>
      </c>
      <c r="E157" s="3" t="s">
        <v>20</v>
      </c>
      <c r="F157" s="3">
        <v>1200</v>
      </c>
      <c r="G157" s="3" t="s">
        <v>374</v>
      </c>
      <c r="H157" s="3" t="s">
        <v>24</v>
      </c>
      <c r="I157" s="3">
        <v>826.07</v>
      </c>
      <c r="J157" s="3" t="s">
        <v>367</v>
      </c>
      <c r="K157" s="3">
        <v>2.86</v>
      </c>
      <c r="L157" s="3" t="s">
        <v>372</v>
      </c>
      <c r="M157" s="3">
        <v>30</v>
      </c>
      <c r="N157" s="3" t="s">
        <v>373</v>
      </c>
      <c r="O157" s="3">
        <v>2</v>
      </c>
      <c r="P157" s="3">
        <v>2</v>
      </c>
      <c r="Q157" s="3">
        <v>4</v>
      </c>
      <c r="R157" s="3" t="s">
        <v>372</v>
      </c>
      <c r="S157" s="106">
        <v>3.9666670000000002</v>
      </c>
      <c r="T157" s="3" t="s">
        <v>382</v>
      </c>
      <c r="U157" s="106">
        <v>4.8</v>
      </c>
      <c r="V157" s="3" t="s">
        <v>381</v>
      </c>
      <c r="W157" s="3">
        <v>0</v>
      </c>
      <c r="X157" s="3" t="s">
        <v>33</v>
      </c>
      <c r="Y157" s="3" t="s">
        <v>32</v>
      </c>
      <c r="Z157" s="3" t="s">
        <v>34</v>
      </c>
      <c r="AA157" s="3" t="s">
        <v>310</v>
      </c>
      <c r="AB157" s="3">
        <v>1</v>
      </c>
      <c r="AC157" s="106">
        <v>4</v>
      </c>
      <c r="AD157" s="3" t="s">
        <v>286</v>
      </c>
      <c r="AE157" s="3" t="s">
        <v>43</v>
      </c>
      <c r="AF157" s="3" t="s">
        <v>304</v>
      </c>
      <c r="AG157" s="3" t="s">
        <v>287</v>
      </c>
      <c r="AH157" s="3" t="s">
        <v>46</v>
      </c>
      <c r="AI157">
        <v>0</v>
      </c>
    </row>
    <row r="158" spans="2:35" x14ac:dyDescent="0.2">
      <c r="B158" t="s">
        <v>199</v>
      </c>
      <c r="C158" s="3" t="s">
        <v>301</v>
      </c>
      <c r="D158" s="3" t="s">
        <v>306</v>
      </c>
      <c r="E158" s="3" t="s">
        <v>22</v>
      </c>
      <c r="F158" s="3">
        <v>1250</v>
      </c>
      <c r="G158" s="3" t="s">
        <v>374</v>
      </c>
      <c r="H158" s="3" t="s">
        <v>24</v>
      </c>
      <c r="I158" s="3">
        <v>1395.23</v>
      </c>
      <c r="J158" s="3" t="s">
        <v>374</v>
      </c>
      <c r="K158" s="3">
        <v>2.4</v>
      </c>
      <c r="L158" s="3" t="s">
        <v>366</v>
      </c>
      <c r="M158" s="3">
        <v>30</v>
      </c>
      <c r="N158" s="3" t="s">
        <v>373</v>
      </c>
      <c r="O158" s="3">
        <v>2</v>
      </c>
      <c r="P158" s="3">
        <v>2</v>
      </c>
      <c r="Q158" s="3">
        <v>4</v>
      </c>
      <c r="R158" s="3" t="s">
        <v>372</v>
      </c>
      <c r="S158" s="106">
        <v>6.5333329999999998</v>
      </c>
      <c r="T158" s="3" t="s">
        <v>379</v>
      </c>
      <c r="U158" s="106">
        <v>4</v>
      </c>
      <c r="V158" s="3" t="s">
        <v>377</v>
      </c>
      <c r="W158" s="3">
        <v>20</v>
      </c>
      <c r="X158" s="3" t="s">
        <v>42</v>
      </c>
      <c r="Y158" s="3" t="s">
        <v>29</v>
      </c>
      <c r="Z158" s="3" t="s">
        <v>34</v>
      </c>
      <c r="AA158" s="3" t="s">
        <v>310</v>
      </c>
      <c r="AB158" s="3">
        <v>0</v>
      </c>
      <c r="AC158" s="106">
        <v>1.0333330000000001</v>
      </c>
      <c r="AD158" s="3" t="s">
        <v>286</v>
      </c>
      <c r="AE158" s="3" t="s">
        <v>33</v>
      </c>
      <c r="AF158" s="3" t="s">
        <v>304</v>
      </c>
      <c r="AG158" s="3" t="s">
        <v>286</v>
      </c>
      <c r="AH158" s="3" t="s">
        <v>47</v>
      </c>
      <c r="AI158">
        <v>1</v>
      </c>
    </row>
    <row r="159" spans="2:35" x14ac:dyDescent="0.2">
      <c r="B159" t="s">
        <v>200</v>
      </c>
      <c r="C159" s="3" t="s">
        <v>301</v>
      </c>
      <c r="D159" s="3" t="s">
        <v>312</v>
      </c>
      <c r="E159" s="3" t="s">
        <v>22</v>
      </c>
      <c r="F159" s="3">
        <v>1000</v>
      </c>
      <c r="G159" s="3" t="s">
        <v>374</v>
      </c>
      <c r="H159" s="3" t="s">
        <v>24</v>
      </c>
      <c r="I159" s="3">
        <v>573.26</v>
      </c>
      <c r="J159" s="3" t="s">
        <v>367</v>
      </c>
      <c r="K159" s="3">
        <v>3.4</v>
      </c>
      <c r="L159" s="3" t="s">
        <v>367</v>
      </c>
      <c r="M159" s="3">
        <v>25</v>
      </c>
      <c r="N159" s="3" t="s">
        <v>367</v>
      </c>
      <c r="O159" s="3">
        <v>4</v>
      </c>
      <c r="P159" s="3">
        <v>4</v>
      </c>
      <c r="Q159" s="3">
        <v>3</v>
      </c>
      <c r="R159" s="3" t="s">
        <v>372</v>
      </c>
      <c r="S159" s="106">
        <v>6.9666670000000002</v>
      </c>
      <c r="T159" s="3" t="s">
        <v>379</v>
      </c>
      <c r="U159" s="106">
        <v>2.9666670000000002</v>
      </c>
      <c r="V159" s="3" t="s">
        <v>370</v>
      </c>
      <c r="W159" s="3">
        <v>3</v>
      </c>
      <c r="X159" s="3" t="s">
        <v>41</v>
      </c>
      <c r="Y159" s="3" t="s">
        <v>31</v>
      </c>
      <c r="Z159" s="3" t="s">
        <v>34</v>
      </c>
      <c r="AA159" s="3" t="s">
        <v>303</v>
      </c>
      <c r="AB159" s="3">
        <v>0</v>
      </c>
      <c r="AC159" s="106">
        <v>3</v>
      </c>
      <c r="AD159" s="3" t="s">
        <v>286</v>
      </c>
      <c r="AE159" s="3" t="s">
        <v>43</v>
      </c>
      <c r="AF159" s="3" t="s">
        <v>308</v>
      </c>
      <c r="AG159" s="3" t="s">
        <v>286</v>
      </c>
      <c r="AH159" s="3" t="s">
        <v>46</v>
      </c>
      <c r="AI159">
        <v>1</v>
      </c>
    </row>
    <row r="160" spans="2:35" x14ac:dyDescent="0.2">
      <c r="B160" t="s">
        <v>201</v>
      </c>
      <c r="C160" s="3" t="s">
        <v>301</v>
      </c>
      <c r="D160" s="3" t="s">
        <v>312</v>
      </c>
      <c r="E160" s="3" t="s">
        <v>18</v>
      </c>
      <c r="F160" s="3">
        <v>560</v>
      </c>
      <c r="G160" s="3" t="s">
        <v>367</v>
      </c>
      <c r="H160" s="3" t="s">
        <v>25</v>
      </c>
      <c r="I160" s="3">
        <v>450.2</v>
      </c>
      <c r="J160" s="3" t="s">
        <v>372</v>
      </c>
      <c r="K160" s="3">
        <v>3.6</v>
      </c>
      <c r="L160" s="3" t="s">
        <v>373</v>
      </c>
      <c r="M160" s="3">
        <v>45</v>
      </c>
      <c r="N160" s="3" t="s">
        <v>373</v>
      </c>
      <c r="O160" s="3">
        <v>2</v>
      </c>
      <c r="P160" s="3">
        <v>2</v>
      </c>
      <c r="Q160" s="3">
        <v>6</v>
      </c>
      <c r="R160" s="3" t="s">
        <v>375</v>
      </c>
      <c r="S160" s="106">
        <v>3.9333330000000002</v>
      </c>
      <c r="T160" s="3" t="s">
        <v>382</v>
      </c>
      <c r="U160" s="106">
        <v>3.9333330000000002</v>
      </c>
      <c r="V160" s="3" t="s">
        <v>377</v>
      </c>
      <c r="W160" s="3">
        <v>10</v>
      </c>
      <c r="X160" s="3" t="s">
        <v>42</v>
      </c>
      <c r="Y160" s="3" t="s">
        <v>29</v>
      </c>
      <c r="Z160" s="3" t="s">
        <v>34</v>
      </c>
      <c r="AA160" s="3" t="s">
        <v>303</v>
      </c>
      <c r="AB160" s="3">
        <v>0</v>
      </c>
      <c r="AC160" s="106">
        <v>4.1333330000000004</v>
      </c>
      <c r="AD160" s="3" t="s">
        <v>286</v>
      </c>
      <c r="AE160" s="3" t="s">
        <v>33</v>
      </c>
      <c r="AF160" s="3" t="s">
        <v>304</v>
      </c>
      <c r="AG160" s="3" t="s">
        <v>286</v>
      </c>
      <c r="AH160" s="3" t="s">
        <v>47</v>
      </c>
      <c r="AI160">
        <v>2</v>
      </c>
    </row>
    <row r="161" spans="2:35" x14ac:dyDescent="0.2">
      <c r="B161" t="s">
        <v>202</v>
      </c>
      <c r="C161" s="3" t="s">
        <v>301</v>
      </c>
      <c r="D161" s="3" t="s">
        <v>306</v>
      </c>
      <c r="E161" s="3" t="s">
        <v>15</v>
      </c>
      <c r="F161" s="3">
        <v>500</v>
      </c>
      <c r="G161" s="3" t="s">
        <v>367</v>
      </c>
      <c r="H161" s="3" t="s">
        <v>24</v>
      </c>
      <c r="I161" s="3">
        <v>100</v>
      </c>
      <c r="J161" s="3" t="s">
        <v>366</v>
      </c>
      <c r="K161" s="3">
        <v>3.16</v>
      </c>
      <c r="L161" s="3" t="s">
        <v>367</v>
      </c>
      <c r="M161" s="3">
        <v>0</v>
      </c>
      <c r="N161" s="3" t="s">
        <v>366</v>
      </c>
      <c r="O161" s="3">
        <v>2</v>
      </c>
      <c r="P161" s="3">
        <v>2</v>
      </c>
      <c r="Q161" s="3">
        <v>7</v>
      </c>
      <c r="R161" s="3" t="s">
        <v>375</v>
      </c>
      <c r="S161" s="106">
        <v>3.9666670000000002</v>
      </c>
      <c r="T161" s="3" t="s">
        <v>382</v>
      </c>
      <c r="U161" s="106">
        <v>5.9333330000000002</v>
      </c>
      <c r="V161" s="3" t="s">
        <v>381</v>
      </c>
      <c r="W161" s="3">
        <v>4</v>
      </c>
      <c r="X161" s="3" t="s">
        <v>41</v>
      </c>
      <c r="Y161" s="3" t="s">
        <v>30</v>
      </c>
      <c r="Z161" s="3" t="s">
        <v>35</v>
      </c>
      <c r="AA161" s="3" t="s">
        <v>303</v>
      </c>
      <c r="AB161" s="3">
        <v>1</v>
      </c>
      <c r="AC161" s="106">
        <v>3.1</v>
      </c>
      <c r="AD161" s="3" t="s">
        <v>286</v>
      </c>
      <c r="AE161" s="3" t="s">
        <v>43</v>
      </c>
      <c r="AF161" s="3" t="s">
        <v>304</v>
      </c>
      <c r="AG161" s="3" t="s">
        <v>286</v>
      </c>
      <c r="AH161" s="3" t="s">
        <v>311</v>
      </c>
      <c r="AI161">
        <v>2</v>
      </c>
    </row>
    <row r="162" spans="2:35" x14ac:dyDescent="0.2">
      <c r="B162" t="s">
        <v>203</v>
      </c>
      <c r="C162" s="3" t="s">
        <v>301</v>
      </c>
      <c r="D162" s="3" t="s">
        <v>306</v>
      </c>
      <c r="E162" s="3" t="s">
        <v>17</v>
      </c>
      <c r="F162" s="3">
        <v>500</v>
      </c>
      <c r="G162" s="3" t="s">
        <v>367</v>
      </c>
      <c r="H162" s="3" t="s">
        <v>24</v>
      </c>
      <c r="I162" s="3">
        <v>2500</v>
      </c>
      <c r="J162" s="3" t="s">
        <v>374</v>
      </c>
      <c r="K162" s="3">
        <v>2.5</v>
      </c>
      <c r="L162" s="3" t="s">
        <v>372</v>
      </c>
      <c r="M162" s="3">
        <v>0</v>
      </c>
      <c r="N162" s="3" t="s">
        <v>366</v>
      </c>
      <c r="O162" s="3">
        <v>2</v>
      </c>
      <c r="P162" s="3">
        <v>2</v>
      </c>
      <c r="Q162" s="3">
        <v>10</v>
      </c>
      <c r="R162" s="3" t="s">
        <v>378</v>
      </c>
      <c r="S162" s="106">
        <v>6.4666670000000002</v>
      </c>
      <c r="T162" s="3" t="s">
        <v>369</v>
      </c>
      <c r="U162" s="106">
        <v>4</v>
      </c>
      <c r="V162" s="3" t="s">
        <v>377</v>
      </c>
      <c r="W162" s="3">
        <v>20</v>
      </c>
      <c r="X162" s="3" t="s">
        <v>42</v>
      </c>
      <c r="Y162" s="3" t="s">
        <v>29</v>
      </c>
      <c r="Z162" s="3" t="s">
        <v>33</v>
      </c>
      <c r="AA162" s="3" t="s">
        <v>303</v>
      </c>
      <c r="AB162" s="3">
        <v>1</v>
      </c>
      <c r="AC162" s="106">
        <v>2.5</v>
      </c>
      <c r="AD162" s="3" t="s">
        <v>286</v>
      </c>
      <c r="AE162" s="3" t="s">
        <v>43</v>
      </c>
      <c r="AF162" s="3" t="s">
        <v>304</v>
      </c>
      <c r="AG162" s="3" t="s">
        <v>286</v>
      </c>
      <c r="AH162" s="3" t="s">
        <v>314</v>
      </c>
      <c r="AI162">
        <v>1</v>
      </c>
    </row>
    <row r="163" spans="2:35" x14ac:dyDescent="0.2">
      <c r="B163" t="s">
        <v>204</v>
      </c>
      <c r="C163" s="3" t="s">
        <v>305</v>
      </c>
      <c r="D163" s="3" t="s">
        <v>302</v>
      </c>
      <c r="E163" s="3" t="s">
        <v>16</v>
      </c>
      <c r="F163" s="3">
        <v>1300</v>
      </c>
      <c r="G163" s="3" t="s">
        <v>374</v>
      </c>
      <c r="H163" s="3" t="s">
        <v>27</v>
      </c>
      <c r="I163" s="3">
        <v>200</v>
      </c>
      <c r="J163" s="3" t="s">
        <v>372</v>
      </c>
      <c r="K163" s="3">
        <v>3.3</v>
      </c>
      <c r="L163" s="3" t="s">
        <v>367</v>
      </c>
      <c r="M163" s="3">
        <v>0</v>
      </c>
      <c r="N163" s="3" t="s">
        <v>366</v>
      </c>
      <c r="O163" s="3">
        <v>2</v>
      </c>
      <c r="P163" s="3">
        <v>1</v>
      </c>
      <c r="Q163" s="3">
        <v>3</v>
      </c>
      <c r="R163" s="3" t="s">
        <v>372</v>
      </c>
      <c r="S163" s="106">
        <v>6</v>
      </c>
      <c r="T163" s="3" t="s">
        <v>369</v>
      </c>
      <c r="U163" s="106">
        <v>3.5</v>
      </c>
      <c r="V163" s="3" t="s">
        <v>377</v>
      </c>
      <c r="W163" s="3">
        <v>100</v>
      </c>
      <c r="X163" s="3" t="s">
        <v>371</v>
      </c>
      <c r="Y163" s="3" t="s">
        <v>31</v>
      </c>
      <c r="Z163" s="3" t="s">
        <v>34</v>
      </c>
      <c r="AA163" s="3" t="s">
        <v>303</v>
      </c>
      <c r="AB163" s="3">
        <v>0</v>
      </c>
      <c r="AC163" s="106">
        <v>2</v>
      </c>
      <c r="AD163" s="3" t="s">
        <v>286</v>
      </c>
      <c r="AE163" s="3" t="s">
        <v>42</v>
      </c>
      <c r="AF163" s="3" t="s">
        <v>308</v>
      </c>
      <c r="AG163" s="3" t="s">
        <v>285</v>
      </c>
      <c r="AH163" s="3" t="s">
        <v>46</v>
      </c>
      <c r="AI163">
        <v>1</v>
      </c>
    </row>
    <row r="164" spans="2:35" x14ac:dyDescent="0.2">
      <c r="B164" t="s">
        <v>205</v>
      </c>
      <c r="C164" s="3" t="s">
        <v>305</v>
      </c>
      <c r="D164" s="3" t="s">
        <v>309</v>
      </c>
      <c r="E164" s="3" t="s">
        <v>16</v>
      </c>
      <c r="F164" s="3">
        <v>500</v>
      </c>
      <c r="G164" s="3" t="s">
        <v>367</v>
      </c>
      <c r="H164" s="3" t="s">
        <v>24</v>
      </c>
      <c r="I164" s="3">
        <v>3000</v>
      </c>
      <c r="J164" s="3" t="s">
        <v>374</v>
      </c>
      <c r="K164" s="3">
        <v>3</v>
      </c>
      <c r="L164" s="3" t="s">
        <v>367</v>
      </c>
      <c r="M164" s="3">
        <v>40</v>
      </c>
      <c r="N164" s="3" t="s">
        <v>373</v>
      </c>
      <c r="O164" s="3">
        <v>2</v>
      </c>
      <c r="P164" s="3">
        <v>3</v>
      </c>
      <c r="Q164" s="3">
        <v>3</v>
      </c>
      <c r="R164" s="3" t="s">
        <v>372</v>
      </c>
      <c r="S164" s="106">
        <v>6</v>
      </c>
      <c r="T164" s="3" t="s">
        <v>369</v>
      </c>
      <c r="U164" s="106">
        <v>1</v>
      </c>
      <c r="V164" s="3" t="s">
        <v>380</v>
      </c>
      <c r="W164" s="3">
        <v>54</v>
      </c>
      <c r="X164" s="3" t="s">
        <v>371</v>
      </c>
      <c r="Y164" s="3" t="s">
        <v>31</v>
      </c>
      <c r="Z164" s="3" t="s">
        <v>33</v>
      </c>
      <c r="AA164" s="3" t="s">
        <v>303</v>
      </c>
      <c r="AB164" s="3">
        <v>0</v>
      </c>
      <c r="AC164" s="106">
        <v>1</v>
      </c>
      <c r="AD164" s="3" t="s">
        <v>286</v>
      </c>
      <c r="AE164" s="3" t="s">
        <v>43</v>
      </c>
      <c r="AF164" s="3" t="s">
        <v>304</v>
      </c>
      <c r="AG164" s="3" t="s">
        <v>285</v>
      </c>
      <c r="AH164" s="3" t="s">
        <v>311</v>
      </c>
      <c r="AI164">
        <v>1</v>
      </c>
    </row>
    <row r="165" spans="2:35" x14ac:dyDescent="0.2">
      <c r="B165" t="s">
        <v>206</v>
      </c>
      <c r="C165" s="3" t="s">
        <v>305</v>
      </c>
      <c r="D165" s="3" t="s">
        <v>302</v>
      </c>
      <c r="E165" s="3" t="s">
        <v>20</v>
      </c>
      <c r="F165" s="3">
        <v>700</v>
      </c>
      <c r="G165" s="3" t="s">
        <v>367</v>
      </c>
      <c r="H165" s="3" t="s">
        <v>24</v>
      </c>
      <c r="I165" s="3">
        <v>135.66</v>
      </c>
      <c r="J165" s="3" t="s">
        <v>366</v>
      </c>
      <c r="K165" s="3">
        <v>3.87</v>
      </c>
      <c r="L165" s="3" t="s">
        <v>373</v>
      </c>
      <c r="M165" s="3">
        <v>0</v>
      </c>
      <c r="N165" s="3" t="s">
        <v>366</v>
      </c>
      <c r="O165" s="3">
        <v>2</v>
      </c>
      <c r="P165" s="3">
        <v>1</v>
      </c>
      <c r="Q165" s="3">
        <v>11</v>
      </c>
      <c r="R165" s="3" t="s">
        <v>378</v>
      </c>
      <c r="S165" s="106">
        <v>6.9666670000000002</v>
      </c>
      <c r="T165" s="3" t="s">
        <v>379</v>
      </c>
      <c r="U165" s="106">
        <v>4.0999999999999996</v>
      </c>
      <c r="V165" s="3" t="s">
        <v>377</v>
      </c>
      <c r="W165" s="3">
        <v>2</v>
      </c>
      <c r="X165" s="3" t="s">
        <v>41</v>
      </c>
      <c r="Y165" s="3" t="s">
        <v>30</v>
      </c>
      <c r="Z165" s="3" t="s">
        <v>34</v>
      </c>
      <c r="AA165" s="3" t="s">
        <v>313</v>
      </c>
      <c r="AB165" s="3">
        <v>0</v>
      </c>
      <c r="AC165" s="106">
        <v>6.6333330000000004</v>
      </c>
      <c r="AD165" s="3" t="s">
        <v>285</v>
      </c>
      <c r="AE165" s="3" t="s">
        <v>43</v>
      </c>
      <c r="AF165" s="3" t="s">
        <v>304</v>
      </c>
      <c r="AG165" s="3" t="s">
        <v>286</v>
      </c>
      <c r="AH165" s="3" t="s">
        <v>46</v>
      </c>
      <c r="AI165">
        <v>2</v>
      </c>
    </row>
    <row r="166" spans="2:35" x14ac:dyDescent="0.2">
      <c r="B166" t="s">
        <v>207</v>
      </c>
      <c r="C166" s="3" t="s">
        <v>305</v>
      </c>
      <c r="D166" s="3" t="s">
        <v>302</v>
      </c>
      <c r="E166" s="3" t="s">
        <v>22</v>
      </c>
      <c r="F166" s="3">
        <v>200</v>
      </c>
      <c r="G166" s="3" t="s">
        <v>372</v>
      </c>
      <c r="H166" s="3" t="s">
        <v>24</v>
      </c>
      <c r="I166" s="3">
        <v>200</v>
      </c>
      <c r="J166" s="3" t="s">
        <v>372</v>
      </c>
      <c r="K166" s="3">
        <v>2.1</v>
      </c>
      <c r="L166" s="3" t="s">
        <v>366</v>
      </c>
      <c r="M166" s="3">
        <v>0</v>
      </c>
      <c r="N166" s="3" t="s">
        <v>366</v>
      </c>
      <c r="O166" s="3">
        <v>2</v>
      </c>
      <c r="P166" s="3">
        <v>4</v>
      </c>
      <c r="Q166" s="3">
        <v>3</v>
      </c>
      <c r="R166" s="3" t="s">
        <v>372</v>
      </c>
      <c r="S166" s="106">
        <v>4.0333329999999998</v>
      </c>
      <c r="T166" s="3" t="s">
        <v>382</v>
      </c>
      <c r="U166" s="106">
        <v>5.8333329999999997</v>
      </c>
      <c r="V166" s="3" t="s">
        <v>381</v>
      </c>
      <c r="W166" s="3">
        <v>0</v>
      </c>
      <c r="X166" s="3" t="s">
        <v>33</v>
      </c>
      <c r="Y166" s="3" t="s">
        <v>31</v>
      </c>
      <c r="Z166" s="3" t="s">
        <v>34</v>
      </c>
      <c r="AA166" s="3" t="s">
        <v>303</v>
      </c>
      <c r="AB166" s="3">
        <v>1</v>
      </c>
      <c r="AC166" s="106">
        <v>5.233333</v>
      </c>
      <c r="AD166" s="3" t="s">
        <v>376</v>
      </c>
      <c r="AE166" s="3" t="s">
        <v>33</v>
      </c>
      <c r="AF166" s="3" t="s">
        <v>304</v>
      </c>
      <c r="AG166" s="3" t="s">
        <v>286</v>
      </c>
      <c r="AH166" s="3" t="s">
        <v>46</v>
      </c>
      <c r="AI166">
        <v>2</v>
      </c>
    </row>
  </sheetData>
  <mergeCells count="11">
    <mergeCell ref="AU8:AV8"/>
    <mergeCell ref="AW8:AX8"/>
    <mergeCell ref="AY8:AZ8"/>
    <mergeCell ref="BA8:BB8"/>
    <mergeCell ref="BC8:BD8"/>
    <mergeCell ref="BE8:BF8"/>
    <mergeCell ref="AK8:AL8"/>
    <mergeCell ref="AM8:AN8"/>
    <mergeCell ref="AO8:AP8"/>
    <mergeCell ref="AQ8:AR8"/>
    <mergeCell ref="AS8:AT8"/>
  </mergeCells>
  <pageMargins left="0.75" right="0.75" top="1" bottom="1" header="0.5" footer="0.5"/>
  <pageSetup scale="65" orientation="landscape" horizontalDpi="0" verticalDpi="0" r:id="rId1"/>
  <headerFooter alignWithMargins="0"/>
  <colBreaks count="1" manualBreakCount="1">
    <brk id="16" max="18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166"/>
  <sheetViews>
    <sheetView zoomScaleNormal="100" workbookViewId="0"/>
  </sheetViews>
  <sheetFormatPr defaultRowHeight="12.75" x14ac:dyDescent="0.2"/>
  <cols>
    <col min="1" max="1" width="5" customWidth="1"/>
    <col min="2" max="2" width="9.42578125" customWidth="1"/>
    <col min="3" max="3" width="10.7109375" style="3" customWidth="1"/>
    <col min="4" max="4" width="11.28515625" style="3" customWidth="1"/>
    <col min="5" max="5" width="11.140625" style="3" customWidth="1"/>
    <col min="6" max="6" width="12.7109375" style="3" customWidth="1"/>
    <col min="7" max="7" width="18.42578125" style="3" bestFit="1" customWidth="1"/>
    <col min="8" max="8" width="10.85546875" style="3" customWidth="1"/>
    <col min="9" max="9" width="12.5703125" style="3" customWidth="1"/>
    <col min="10" max="10" width="18.42578125" style="3" bestFit="1" customWidth="1"/>
    <col min="11" max="11" width="10.140625" style="3" customWidth="1"/>
    <col min="12" max="12" width="18.42578125" style="3" bestFit="1" customWidth="1"/>
    <col min="13" max="13" width="10.85546875" style="3" customWidth="1"/>
    <col min="14" max="14" width="18.42578125" style="3" bestFit="1" customWidth="1"/>
    <col min="15" max="15" width="10.42578125" style="3" customWidth="1"/>
    <col min="16" max="16" width="12.7109375" style="3" customWidth="1"/>
    <col min="17" max="17" width="10" style="3" customWidth="1"/>
    <col min="18" max="18" width="18.42578125" style="3" bestFit="1" customWidth="1"/>
    <col min="19" max="19" width="11.7109375" style="3" customWidth="1"/>
    <col min="20" max="20" width="18.42578125" style="3" bestFit="1" customWidth="1"/>
    <col min="21" max="21" width="12.140625" style="3" customWidth="1"/>
    <col min="22" max="22" width="18.42578125" style="3" bestFit="1" customWidth="1"/>
    <col min="23" max="23" width="11.7109375" style="3" customWidth="1"/>
    <col min="24" max="24" width="18.42578125" style="3" bestFit="1" customWidth="1"/>
    <col min="25" max="25" width="12.5703125" style="3" bestFit="1" customWidth="1"/>
    <col min="26" max="26" width="13" style="3" customWidth="1"/>
    <col min="27" max="27" width="13.5703125" style="3" customWidth="1"/>
    <col min="28" max="28" width="15.28515625" style="3" bestFit="1" customWidth="1"/>
    <col min="29" max="29" width="15.42578125" style="3" bestFit="1" customWidth="1"/>
    <col min="30" max="30" width="18.42578125" style="3" bestFit="1" customWidth="1"/>
    <col min="31" max="31" width="12.140625" style="3" customWidth="1"/>
    <col min="32" max="33" width="15.42578125" style="3" customWidth="1"/>
    <col min="34" max="34" width="11.42578125" style="3" customWidth="1"/>
    <col min="35" max="35" width="19" customWidth="1"/>
    <col min="40" max="40" width="9.85546875" customWidth="1"/>
    <col min="44" max="44" width="10.85546875" customWidth="1"/>
    <col min="48" max="48" width="13.140625" customWidth="1"/>
    <col min="50" max="50" width="17.42578125" customWidth="1"/>
    <col min="56" max="56" width="13.85546875" customWidth="1"/>
  </cols>
  <sheetData>
    <row r="1" spans="2:58" ht="15" x14ac:dyDescent="0.2">
      <c r="B1" s="133" t="s">
        <v>332</v>
      </c>
      <c r="AK1" s="8" t="s">
        <v>321</v>
      </c>
    </row>
    <row r="2" spans="2:58" x14ac:dyDescent="0.2">
      <c r="S2" s="125" t="s">
        <v>358</v>
      </c>
      <c r="U2" s="125" t="s">
        <v>358</v>
      </c>
      <c r="W2" s="129"/>
      <c r="AC2" s="125" t="s">
        <v>358</v>
      </c>
      <c r="AK2" s="8"/>
    </row>
    <row r="3" spans="2:58" x14ac:dyDescent="0.2">
      <c r="B3" s="132" t="s">
        <v>333</v>
      </c>
      <c r="S3" s="126" t="s">
        <v>355</v>
      </c>
      <c r="T3" s="119"/>
      <c r="U3" s="126" t="s">
        <v>355</v>
      </c>
      <c r="V3" s="119"/>
      <c r="W3" s="130"/>
      <c r="AC3" s="126" t="s">
        <v>355</v>
      </c>
      <c r="AK3" s="8"/>
    </row>
    <row r="4" spans="2:58" x14ac:dyDescent="0.2">
      <c r="B4" s="132" t="s">
        <v>335</v>
      </c>
      <c r="S4" s="126" t="s">
        <v>356</v>
      </c>
      <c r="T4" s="124"/>
      <c r="U4" s="126" t="s">
        <v>356</v>
      </c>
      <c r="V4" s="119"/>
      <c r="W4" s="130"/>
      <c r="AC4" s="126" t="s">
        <v>356</v>
      </c>
      <c r="AK4" s="8"/>
    </row>
    <row r="5" spans="2:58" x14ac:dyDescent="0.2">
      <c r="B5" s="132" t="s">
        <v>334</v>
      </c>
      <c r="S5" s="127" t="s">
        <v>357</v>
      </c>
      <c r="T5" s="119"/>
      <c r="U5" s="127" t="s">
        <v>357</v>
      </c>
      <c r="V5" s="119"/>
      <c r="W5" s="130"/>
      <c r="AC5" s="127" t="s">
        <v>357</v>
      </c>
      <c r="AK5" s="8"/>
    </row>
    <row r="6" spans="2:58" x14ac:dyDescent="0.2">
      <c r="G6" s="3" t="s">
        <v>345</v>
      </c>
      <c r="J6" s="3" t="s">
        <v>345</v>
      </c>
      <c r="L6" s="3" t="s">
        <v>345</v>
      </c>
      <c r="N6" s="3" t="s">
        <v>345</v>
      </c>
      <c r="R6" s="3" t="s">
        <v>345</v>
      </c>
      <c r="T6" s="3" t="s">
        <v>345</v>
      </c>
      <c r="V6" s="3" t="s">
        <v>345</v>
      </c>
      <c r="X6" s="3" t="s">
        <v>345</v>
      </c>
      <c r="AD6" s="3" t="s">
        <v>345</v>
      </c>
      <c r="AK6" s="8"/>
    </row>
    <row r="7" spans="2:58" x14ac:dyDescent="0.2">
      <c r="C7" s="4" t="s">
        <v>240</v>
      </c>
      <c r="D7" s="4" t="s">
        <v>241</v>
      </c>
      <c r="E7" s="4" t="s">
        <v>242</v>
      </c>
      <c r="F7" s="4" t="s">
        <v>243</v>
      </c>
      <c r="G7" s="4" t="s">
        <v>346</v>
      </c>
      <c r="H7" s="4" t="s">
        <v>245</v>
      </c>
      <c r="I7" s="4" t="s">
        <v>246</v>
      </c>
      <c r="J7" s="4" t="s">
        <v>347</v>
      </c>
      <c r="K7" s="4" t="s">
        <v>248</v>
      </c>
      <c r="L7" s="4" t="s">
        <v>348</v>
      </c>
      <c r="M7" s="4" t="s">
        <v>249</v>
      </c>
      <c r="N7" s="4" t="s">
        <v>349</v>
      </c>
      <c r="O7" s="4" t="s">
        <v>250</v>
      </c>
      <c r="P7" s="4" t="s">
        <v>251</v>
      </c>
      <c r="Q7" s="4" t="s">
        <v>252</v>
      </c>
      <c r="R7" s="4" t="s">
        <v>350</v>
      </c>
      <c r="S7" s="4" t="s">
        <v>253</v>
      </c>
      <c r="T7" s="4" t="s">
        <v>352</v>
      </c>
      <c r="U7" s="4" t="s">
        <v>254</v>
      </c>
      <c r="V7" s="4" t="s">
        <v>353</v>
      </c>
      <c r="W7" s="4" t="s">
        <v>255</v>
      </c>
      <c r="X7" s="4" t="s">
        <v>354</v>
      </c>
      <c r="Y7" s="4" t="s">
        <v>256</v>
      </c>
      <c r="Z7" s="4" t="s">
        <v>257</v>
      </c>
      <c r="AA7" s="4" t="s">
        <v>258</v>
      </c>
      <c r="AB7" s="4" t="s">
        <v>259</v>
      </c>
      <c r="AC7" s="4" t="s">
        <v>260</v>
      </c>
      <c r="AD7" s="4" t="s">
        <v>359</v>
      </c>
      <c r="AE7" s="4" t="s">
        <v>261</v>
      </c>
      <c r="AF7" s="4" t="s">
        <v>262</v>
      </c>
      <c r="AG7" s="4" t="s">
        <v>263</v>
      </c>
      <c r="AH7" s="4" t="s">
        <v>264</v>
      </c>
      <c r="AI7" s="4" t="s">
        <v>265</v>
      </c>
    </row>
    <row r="8" spans="2:58" x14ac:dyDescent="0.2">
      <c r="B8" s="123" t="s">
        <v>294</v>
      </c>
      <c r="C8" s="118" t="s">
        <v>209</v>
      </c>
      <c r="D8" s="118" t="s">
        <v>210</v>
      </c>
      <c r="E8" s="118" t="s">
        <v>226</v>
      </c>
      <c r="F8" s="118" t="s">
        <v>211</v>
      </c>
      <c r="G8" s="121" t="s">
        <v>338</v>
      </c>
      <c r="H8" s="118" t="s">
        <v>317</v>
      </c>
      <c r="I8" s="118" t="s">
        <v>212</v>
      </c>
      <c r="J8" s="121" t="s">
        <v>339</v>
      </c>
      <c r="K8" s="118" t="s">
        <v>213</v>
      </c>
      <c r="L8" s="121" t="s">
        <v>341</v>
      </c>
      <c r="M8" s="118" t="s">
        <v>214</v>
      </c>
      <c r="N8" s="121" t="s">
        <v>340</v>
      </c>
      <c r="O8" s="118" t="s">
        <v>281</v>
      </c>
      <c r="P8" s="118" t="s">
        <v>215</v>
      </c>
      <c r="Q8" s="118" t="s">
        <v>216</v>
      </c>
      <c r="R8" s="121" t="s">
        <v>342</v>
      </c>
      <c r="S8" s="128" t="s">
        <v>217</v>
      </c>
      <c r="T8" s="121" t="s">
        <v>351</v>
      </c>
      <c r="U8" s="128" t="s">
        <v>218</v>
      </c>
      <c r="V8" s="121" t="s">
        <v>344</v>
      </c>
      <c r="W8" s="118" t="s">
        <v>219</v>
      </c>
      <c r="X8" s="121" t="s">
        <v>343</v>
      </c>
      <c r="Y8" s="118" t="s">
        <v>324</v>
      </c>
      <c r="Z8" s="118" t="s">
        <v>221</v>
      </c>
      <c r="AA8" s="118" t="s">
        <v>220</v>
      </c>
      <c r="AB8" s="118" t="s">
        <v>280</v>
      </c>
      <c r="AC8" s="128" t="s">
        <v>361</v>
      </c>
      <c r="AD8" s="121" t="s">
        <v>360</v>
      </c>
      <c r="AE8" s="118" t="s">
        <v>222</v>
      </c>
      <c r="AF8" s="118" t="s">
        <v>223</v>
      </c>
      <c r="AG8" s="118" t="s">
        <v>224</v>
      </c>
      <c r="AH8" s="118" t="s">
        <v>225</v>
      </c>
      <c r="AI8" s="122" t="s">
        <v>362</v>
      </c>
      <c r="AK8" s="148" t="s">
        <v>315</v>
      </c>
      <c r="AL8" s="148"/>
      <c r="AM8" s="146" t="s">
        <v>210</v>
      </c>
      <c r="AN8" s="146"/>
      <c r="AO8" s="146" t="s">
        <v>316</v>
      </c>
      <c r="AP8" s="146"/>
      <c r="AQ8" s="146" t="s">
        <v>317</v>
      </c>
      <c r="AR8" s="146"/>
      <c r="AS8" s="146" t="s">
        <v>318</v>
      </c>
      <c r="AT8" s="146"/>
      <c r="AU8" s="146" t="s">
        <v>221</v>
      </c>
      <c r="AV8" s="146"/>
      <c r="AW8" s="146" t="s">
        <v>220</v>
      </c>
      <c r="AX8" s="146"/>
      <c r="AY8" s="146" t="s">
        <v>222</v>
      </c>
      <c r="AZ8" s="146"/>
      <c r="BA8" s="146" t="s">
        <v>223</v>
      </c>
      <c r="BB8" s="146"/>
      <c r="BC8" s="146" t="s">
        <v>319</v>
      </c>
      <c r="BD8" s="147"/>
      <c r="BE8" s="146" t="s">
        <v>320</v>
      </c>
      <c r="BF8" s="146"/>
    </row>
    <row r="9" spans="2:58" x14ac:dyDescent="0.2">
      <c r="B9" t="str">
        <f>'Raw Responses'!B19</f>
        <v>R1</v>
      </c>
      <c r="C9" s="3" t="s">
        <v>305</v>
      </c>
      <c r="D9" s="3" t="s">
        <v>302</v>
      </c>
      <c r="E9" s="3" t="s">
        <v>22</v>
      </c>
      <c r="F9" s="3">
        <v>179</v>
      </c>
      <c r="G9" s="3" t="str">
        <f>IF(F9&lt;200,"Low",IF(F9&lt;500,"Medium",IF(F9&lt;1000,"High","VeryHigh")))</f>
        <v>Low</v>
      </c>
      <c r="H9" s="3" t="s">
        <v>24</v>
      </c>
      <c r="I9" s="3">
        <v>194.85</v>
      </c>
      <c r="J9" s="3" t="str">
        <f>IF(I9&lt;200,"Low",IF(I9&lt;500,"Medium",IF(I9&lt;1000,"High","VeryHigh")))</f>
        <v>Low</v>
      </c>
      <c r="K9" s="3">
        <v>1.9</v>
      </c>
      <c r="L9" s="3" t="str">
        <f>IF(K9&lt;2.5,"Low",IF(K9&lt;3,"Medium",IF(K9&lt;3.5,"High","VeryHigh")))</f>
        <v>Low</v>
      </c>
      <c r="M9" s="3">
        <v>20</v>
      </c>
      <c r="N9" s="3" t="str">
        <f>IF(M9&lt;10,"Low",IF(M9&lt;20,"Medium",IF(M9&lt;30,"High","Very High")))</f>
        <v>High</v>
      </c>
      <c r="O9" s="3">
        <v>2</v>
      </c>
      <c r="P9" s="3">
        <v>6</v>
      </c>
      <c r="Q9" s="3">
        <v>0</v>
      </c>
      <c r="R9" s="3" t="str">
        <f>IF(Q9&lt;2,"New",IF(Q9&lt;5,"Medium",IF(Q9&lt;10,"Old","Very Old")))</f>
        <v>New</v>
      </c>
      <c r="S9" s="106">
        <v>6</v>
      </c>
      <c r="T9" s="3" t="str">
        <f>IF(S9&lt;4.5,"Weak",IF(S9&lt;5.5,"Medium",IF(S9&lt;6.5,"Strong","Very Strong")))</f>
        <v>Strong</v>
      </c>
      <c r="U9" s="106">
        <v>3.4</v>
      </c>
      <c r="V9" s="3" t="str">
        <f>IF(U9&lt;1.75,"Very Conservative",IF(U9&lt;3.5,"Conservative",IF(U9&lt;4.75,"Liberal","Very Liberal")))</f>
        <v>Conservative</v>
      </c>
      <c r="W9" s="3">
        <v>35</v>
      </c>
      <c r="X9" s="3" t="str">
        <f>IF(W9=0,"Never",IF(W9&lt;10,"Rarely",IF(W9&lt;30,"Often","Very Often")))</f>
        <v>Very Often</v>
      </c>
      <c r="Y9" s="3" t="s">
        <v>29</v>
      </c>
      <c r="Z9" s="3" t="s">
        <v>33</v>
      </c>
      <c r="AA9" s="3" t="s">
        <v>313</v>
      </c>
      <c r="AB9" s="3">
        <v>0</v>
      </c>
      <c r="AC9" s="106">
        <v>1.5333330000000001</v>
      </c>
      <c r="AD9" s="3" t="str">
        <f>IF(AC9&lt;4.5,"No",IF(AC9&lt;5.5,"Maybe No",IF(AC9&lt;6.5,"Maybe Yes","Yes")))</f>
        <v>No</v>
      </c>
      <c r="AE9" s="3" t="s">
        <v>43</v>
      </c>
      <c r="AF9" s="3" t="s">
        <v>304</v>
      </c>
      <c r="AG9" s="3" t="s">
        <v>287</v>
      </c>
      <c r="AH9" s="3" t="s">
        <v>46</v>
      </c>
      <c r="AI9">
        <v>0</v>
      </c>
      <c r="AK9" s="3">
        <v>1</v>
      </c>
      <c r="AL9" s="104" t="s">
        <v>301</v>
      </c>
      <c r="AM9" s="2">
        <v>1</v>
      </c>
      <c r="AN9" s="105" t="s">
        <v>302</v>
      </c>
      <c r="AO9" s="1">
        <v>1</v>
      </c>
      <c r="AP9" s="105" t="s">
        <v>16</v>
      </c>
      <c r="AQ9" s="1">
        <v>1</v>
      </c>
      <c r="AR9" s="105" t="s">
        <v>24</v>
      </c>
      <c r="AS9" s="1">
        <v>1</v>
      </c>
      <c r="AT9" s="105" t="s">
        <v>29</v>
      </c>
      <c r="AU9" s="1">
        <v>1</v>
      </c>
      <c r="AV9" s="105" t="s">
        <v>33</v>
      </c>
      <c r="AW9" s="1">
        <v>1</v>
      </c>
      <c r="AX9" s="105" t="s">
        <v>303</v>
      </c>
      <c r="AY9" s="1">
        <v>1</v>
      </c>
      <c r="AZ9" s="105" t="s">
        <v>33</v>
      </c>
      <c r="BA9" s="1">
        <v>1</v>
      </c>
      <c r="BB9" s="105" t="s">
        <v>304</v>
      </c>
      <c r="BC9" s="1">
        <v>0</v>
      </c>
      <c r="BD9" s="105" t="s">
        <v>286</v>
      </c>
      <c r="BE9" s="1">
        <v>1</v>
      </c>
      <c r="BF9" s="105" t="s">
        <v>46</v>
      </c>
    </row>
    <row r="10" spans="2:58" x14ac:dyDescent="0.2">
      <c r="B10" t="str">
        <f>'Raw Responses'!B20</f>
        <v>R2</v>
      </c>
      <c r="C10" s="3" t="s">
        <v>305</v>
      </c>
      <c r="D10" s="3" t="s">
        <v>302</v>
      </c>
      <c r="E10" s="3" t="s">
        <v>22</v>
      </c>
      <c r="F10" s="3">
        <v>400</v>
      </c>
      <c r="G10" s="3" t="str">
        <f t="shared" ref="G10:G73" si="0">IF(F10&lt;200,"Low",IF(F10&lt;500,"Medium",IF(F10&lt;1000,"High","VeryHigh")))</f>
        <v>Medium</v>
      </c>
      <c r="H10" s="3" t="s">
        <v>24</v>
      </c>
      <c r="I10" s="3">
        <v>700</v>
      </c>
      <c r="J10" s="3" t="str">
        <f t="shared" ref="J10:J73" si="1">IF(I10&lt;200,"Low",IF(I10&lt;500,"Medium",IF(I10&lt;1000,"High","VeryHigh")))</f>
        <v>High</v>
      </c>
      <c r="K10" s="3">
        <v>3.6</v>
      </c>
      <c r="L10" s="3" t="str">
        <f t="shared" ref="L10:L73" si="2">IF(K10&lt;2.5,"Low",IF(K10&lt;3,"Medium",IF(K10&lt;3.5,"High","Very High")))</f>
        <v>Very High</v>
      </c>
      <c r="M10" s="3">
        <v>10</v>
      </c>
      <c r="N10" s="3" t="str">
        <f t="shared" ref="N10:N73" si="3">IF(M10&lt;10,"Low",IF(M10&lt;20,"Medium",IF(M10&lt;30,"High","Very High")))</f>
        <v>Medium</v>
      </c>
      <c r="O10" s="3">
        <v>3</v>
      </c>
      <c r="P10" s="3">
        <v>3</v>
      </c>
      <c r="Q10" s="3">
        <v>3</v>
      </c>
      <c r="R10" s="3" t="str">
        <f t="shared" ref="R10:R73" si="4">IF(Q10&lt;2,"New",IF(Q10&lt;5,"Medium",IF(Q10&lt;10,"Old","Very Old")))</f>
        <v>Medium</v>
      </c>
      <c r="S10" s="106">
        <v>6.3</v>
      </c>
      <c r="T10" s="3" t="str">
        <f t="shared" ref="T10:T73" si="5">IF(S10&lt;4.5,"Weak",IF(S10&lt;5.5,"Medium",IF(S10&lt;6.5,"Strong","Very Strong")))</f>
        <v>Strong</v>
      </c>
      <c r="U10" s="106">
        <v>2.0333329999999998</v>
      </c>
      <c r="V10" s="3" t="str">
        <f t="shared" ref="V10:V73" si="6">IF(U10&lt;1.75,"Very Conservative",IF(U10&lt;3.5,"Conservative",IF(U10&lt;4.75,"Liberal","Very Liberal")))</f>
        <v>Conservative</v>
      </c>
      <c r="W10" s="3">
        <v>1</v>
      </c>
      <c r="X10" s="3" t="str">
        <f t="shared" ref="X10:X73" si="7">IF(W10=0,"Never",IF(W10&lt;10,"Rarely",IF(W10&lt;30,"Often","Very Often")))</f>
        <v>Rarely</v>
      </c>
      <c r="Y10" s="3" t="s">
        <v>31</v>
      </c>
      <c r="Z10" s="3" t="s">
        <v>35</v>
      </c>
      <c r="AA10" s="3" t="s">
        <v>303</v>
      </c>
      <c r="AB10" s="3">
        <v>0</v>
      </c>
      <c r="AC10" s="106">
        <v>1.8</v>
      </c>
      <c r="AD10" s="3" t="str">
        <f t="shared" ref="AD10:AD73" si="8">IF(AC10&lt;4.5,"No",IF(AC10&lt;5.5,"Maybe No",IF(AC10&lt;6.5,"Maybe Yes","Yes")))</f>
        <v>No</v>
      </c>
      <c r="AE10" s="3" t="s">
        <v>43</v>
      </c>
      <c r="AF10" s="3" t="s">
        <v>304</v>
      </c>
      <c r="AG10" s="3" t="s">
        <v>285</v>
      </c>
      <c r="AH10" s="3" t="s">
        <v>314</v>
      </c>
      <c r="AI10">
        <v>0</v>
      </c>
      <c r="AK10" s="3">
        <v>2</v>
      </c>
      <c r="AL10" s="104" t="s">
        <v>305</v>
      </c>
      <c r="AM10" s="2">
        <v>2</v>
      </c>
      <c r="AN10" s="105" t="s">
        <v>306</v>
      </c>
      <c r="AO10" s="1">
        <v>2</v>
      </c>
      <c r="AP10" s="105" t="s">
        <v>17</v>
      </c>
      <c r="AQ10" s="1">
        <v>2</v>
      </c>
      <c r="AR10" s="105" t="s">
        <v>25</v>
      </c>
      <c r="AS10" s="1">
        <v>2</v>
      </c>
      <c r="AT10" s="105" t="s">
        <v>30</v>
      </c>
      <c r="AU10" s="1">
        <v>2</v>
      </c>
      <c r="AV10" s="105" t="s">
        <v>34</v>
      </c>
      <c r="AW10" s="1">
        <v>2</v>
      </c>
      <c r="AX10" s="105" t="s">
        <v>307</v>
      </c>
      <c r="AY10" s="1">
        <v>2</v>
      </c>
      <c r="AZ10" s="105" t="s">
        <v>41</v>
      </c>
      <c r="BA10" s="1">
        <v>2</v>
      </c>
      <c r="BB10" s="105" t="s">
        <v>308</v>
      </c>
      <c r="BC10" s="1">
        <v>1</v>
      </c>
      <c r="BD10" s="105" t="s">
        <v>285</v>
      </c>
      <c r="BE10" s="1">
        <v>2</v>
      </c>
      <c r="BF10" s="105" t="s">
        <v>47</v>
      </c>
    </row>
    <row r="11" spans="2:58" x14ac:dyDescent="0.2">
      <c r="B11" t="str">
        <f>'Raw Responses'!B21</f>
        <v>R3</v>
      </c>
      <c r="C11" s="3" t="s">
        <v>305</v>
      </c>
      <c r="D11" s="3" t="s">
        <v>302</v>
      </c>
      <c r="E11" s="3" t="s">
        <v>16</v>
      </c>
      <c r="F11" s="3">
        <v>1000</v>
      </c>
      <c r="G11" s="3" t="str">
        <f t="shared" si="0"/>
        <v>VeryHigh</v>
      </c>
      <c r="H11" s="3" t="s">
        <v>27</v>
      </c>
      <c r="I11" s="3">
        <v>70</v>
      </c>
      <c r="J11" s="3" t="str">
        <f t="shared" si="1"/>
        <v>Low</v>
      </c>
      <c r="K11" s="3">
        <v>2.7</v>
      </c>
      <c r="L11" s="3" t="str">
        <f t="shared" si="2"/>
        <v>Medium</v>
      </c>
      <c r="M11" s="3">
        <v>0</v>
      </c>
      <c r="N11" s="3" t="str">
        <f t="shared" si="3"/>
        <v>Low</v>
      </c>
      <c r="O11" s="3">
        <v>2</v>
      </c>
      <c r="P11" s="3">
        <v>3</v>
      </c>
      <c r="Q11" s="3">
        <v>5</v>
      </c>
      <c r="R11" s="3" t="str">
        <f t="shared" si="4"/>
        <v>Old</v>
      </c>
      <c r="S11" s="106">
        <v>6.1</v>
      </c>
      <c r="T11" s="3" t="str">
        <f t="shared" si="5"/>
        <v>Strong</v>
      </c>
      <c r="U11" s="106">
        <v>2.733333</v>
      </c>
      <c r="V11" s="3" t="str">
        <f t="shared" si="6"/>
        <v>Conservative</v>
      </c>
      <c r="W11" s="3">
        <v>10</v>
      </c>
      <c r="X11" s="3" t="str">
        <f t="shared" si="7"/>
        <v>Often</v>
      </c>
      <c r="Y11" s="3" t="s">
        <v>30</v>
      </c>
      <c r="Z11" s="3" t="s">
        <v>34</v>
      </c>
      <c r="AA11" s="3" t="s">
        <v>313</v>
      </c>
      <c r="AB11" s="3">
        <v>0</v>
      </c>
      <c r="AC11" s="106">
        <v>1.3</v>
      </c>
      <c r="AD11" s="3" t="str">
        <f t="shared" si="8"/>
        <v>No</v>
      </c>
      <c r="AE11" s="3" t="s">
        <v>43</v>
      </c>
      <c r="AF11" s="3" t="s">
        <v>304</v>
      </c>
      <c r="AG11" s="3" t="s">
        <v>286</v>
      </c>
      <c r="AH11" s="3" t="s">
        <v>46</v>
      </c>
      <c r="AI11">
        <v>0</v>
      </c>
      <c r="AK11" s="104"/>
      <c r="AL11" s="104"/>
      <c r="AM11" s="2">
        <v>3</v>
      </c>
      <c r="AN11" s="105" t="s">
        <v>309</v>
      </c>
      <c r="AO11" s="1">
        <v>3</v>
      </c>
      <c r="AP11" s="105" t="s">
        <v>18</v>
      </c>
      <c r="AQ11" s="1">
        <v>3</v>
      </c>
      <c r="AR11" s="105" t="s">
        <v>26</v>
      </c>
      <c r="AS11" s="1">
        <v>3</v>
      </c>
      <c r="AT11" s="105" t="s">
        <v>31</v>
      </c>
      <c r="AU11" s="1">
        <v>3</v>
      </c>
      <c r="AV11" s="105" t="s">
        <v>35</v>
      </c>
      <c r="AW11" s="1">
        <v>3</v>
      </c>
      <c r="AX11" s="105" t="s">
        <v>310</v>
      </c>
      <c r="AY11" s="1">
        <v>3</v>
      </c>
      <c r="AZ11" s="105" t="s">
        <v>42</v>
      </c>
      <c r="BA11" s="1">
        <v>3</v>
      </c>
      <c r="BB11" s="105" t="s">
        <v>15</v>
      </c>
      <c r="BC11" s="1">
        <v>2</v>
      </c>
      <c r="BD11" s="105" t="s">
        <v>287</v>
      </c>
      <c r="BE11" s="1">
        <v>3</v>
      </c>
      <c r="BF11" s="105" t="s">
        <v>311</v>
      </c>
    </row>
    <row r="12" spans="2:58" x14ac:dyDescent="0.2">
      <c r="B12" t="str">
        <f>'Raw Responses'!B22</f>
        <v>R4</v>
      </c>
      <c r="C12" s="3" t="s">
        <v>305</v>
      </c>
      <c r="D12" s="3" t="s">
        <v>302</v>
      </c>
      <c r="E12" s="3" t="s">
        <v>16</v>
      </c>
      <c r="F12" s="3">
        <v>300</v>
      </c>
      <c r="G12" s="3" t="str">
        <f t="shared" si="0"/>
        <v>Medium</v>
      </c>
      <c r="H12" s="3" t="s">
        <v>26</v>
      </c>
      <c r="I12" s="3">
        <v>200</v>
      </c>
      <c r="J12" s="3" t="str">
        <f t="shared" si="1"/>
        <v>Medium</v>
      </c>
      <c r="K12" s="3">
        <v>3.7</v>
      </c>
      <c r="L12" s="3" t="str">
        <f t="shared" si="2"/>
        <v>Very High</v>
      </c>
      <c r="M12" s="3">
        <v>0</v>
      </c>
      <c r="N12" s="3" t="str">
        <f t="shared" si="3"/>
        <v>Low</v>
      </c>
      <c r="O12" s="3">
        <v>2</v>
      </c>
      <c r="P12" s="3">
        <v>2</v>
      </c>
      <c r="Q12" s="3">
        <v>3</v>
      </c>
      <c r="R12" s="3" t="str">
        <f t="shared" si="4"/>
        <v>Medium</v>
      </c>
      <c r="S12" s="106">
        <v>5.5</v>
      </c>
      <c r="T12" s="3" t="str">
        <f t="shared" si="5"/>
        <v>Strong</v>
      </c>
      <c r="U12" s="106">
        <v>3.233333</v>
      </c>
      <c r="V12" s="3" t="str">
        <f t="shared" si="6"/>
        <v>Conservative</v>
      </c>
      <c r="W12" s="3">
        <v>0</v>
      </c>
      <c r="X12" s="3" t="str">
        <f t="shared" si="7"/>
        <v>Never</v>
      </c>
      <c r="Y12" s="3" t="s">
        <v>31</v>
      </c>
      <c r="Z12" s="3" t="s">
        <v>35</v>
      </c>
      <c r="AA12" s="3" t="s">
        <v>303</v>
      </c>
      <c r="AB12" s="3">
        <v>0</v>
      </c>
      <c r="AC12" s="106">
        <v>2.1333329999999999</v>
      </c>
      <c r="AD12" s="3" t="str">
        <f t="shared" si="8"/>
        <v>No</v>
      </c>
      <c r="AE12" s="3" t="s">
        <v>43</v>
      </c>
      <c r="AF12" s="3" t="s">
        <v>304</v>
      </c>
      <c r="AG12" s="3" t="s">
        <v>287</v>
      </c>
      <c r="AH12" s="3" t="s">
        <v>46</v>
      </c>
      <c r="AI12">
        <v>0</v>
      </c>
      <c r="AK12" s="104"/>
      <c r="AL12" s="104"/>
      <c r="AM12" s="2">
        <v>4</v>
      </c>
      <c r="AN12" s="105" t="s">
        <v>312</v>
      </c>
      <c r="AO12" s="1">
        <v>4</v>
      </c>
      <c r="AP12" s="105" t="s">
        <v>19</v>
      </c>
      <c r="AQ12" s="1">
        <v>4</v>
      </c>
      <c r="AR12" s="105" t="s">
        <v>27</v>
      </c>
      <c r="AS12" s="1">
        <v>4</v>
      </c>
      <c r="AT12" s="105" t="s">
        <v>32</v>
      </c>
      <c r="AU12" s="104"/>
      <c r="AV12" s="104"/>
      <c r="AW12" s="1">
        <v>4</v>
      </c>
      <c r="AX12" s="105" t="s">
        <v>313</v>
      </c>
      <c r="AY12" s="1">
        <v>4</v>
      </c>
      <c r="AZ12" s="105" t="s">
        <v>43</v>
      </c>
      <c r="BA12" s="104"/>
      <c r="BB12" s="104"/>
      <c r="BC12" s="104"/>
      <c r="BD12" s="104"/>
      <c r="BE12" s="1">
        <v>4</v>
      </c>
      <c r="BF12" s="105" t="s">
        <v>314</v>
      </c>
    </row>
    <row r="13" spans="2:58" x14ac:dyDescent="0.2">
      <c r="B13" t="str">
        <f>'Raw Responses'!B23</f>
        <v>R5</v>
      </c>
      <c r="C13" s="3" t="s">
        <v>305</v>
      </c>
      <c r="D13" s="3" t="s">
        <v>302</v>
      </c>
      <c r="E13" s="3" t="s">
        <v>18</v>
      </c>
      <c r="F13" s="3">
        <v>700</v>
      </c>
      <c r="G13" s="3" t="str">
        <f t="shared" si="0"/>
        <v>High</v>
      </c>
      <c r="H13" s="3" t="s">
        <v>25</v>
      </c>
      <c r="I13" s="3">
        <v>200</v>
      </c>
      <c r="J13" s="3" t="str">
        <f t="shared" si="1"/>
        <v>Medium</v>
      </c>
      <c r="K13" s="3">
        <v>3.53</v>
      </c>
      <c r="L13" s="3" t="str">
        <f t="shared" si="2"/>
        <v>Very High</v>
      </c>
      <c r="M13" s="3">
        <v>2</v>
      </c>
      <c r="N13" s="3" t="str">
        <f t="shared" si="3"/>
        <v>Low</v>
      </c>
      <c r="O13" s="3">
        <v>2</v>
      </c>
      <c r="P13" s="3">
        <v>3</v>
      </c>
      <c r="Q13" s="3">
        <v>6</v>
      </c>
      <c r="R13" s="3" t="str">
        <f t="shared" si="4"/>
        <v>Old</v>
      </c>
      <c r="S13" s="106">
        <v>6.1333330000000004</v>
      </c>
      <c r="T13" s="3" t="str">
        <f t="shared" si="5"/>
        <v>Strong</v>
      </c>
      <c r="U13" s="106">
        <v>2.5</v>
      </c>
      <c r="V13" s="3" t="str">
        <f t="shared" si="6"/>
        <v>Conservative</v>
      </c>
      <c r="W13" s="3">
        <v>0</v>
      </c>
      <c r="X13" s="3" t="str">
        <f t="shared" si="7"/>
        <v>Never</v>
      </c>
      <c r="Y13" s="3" t="s">
        <v>31</v>
      </c>
      <c r="Z13" s="3" t="s">
        <v>34</v>
      </c>
      <c r="AA13" s="3" t="s">
        <v>303</v>
      </c>
      <c r="AB13" s="3">
        <v>0</v>
      </c>
      <c r="AC13" s="106">
        <v>4.5999999999999996</v>
      </c>
      <c r="AD13" s="3" t="str">
        <f t="shared" si="8"/>
        <v>Maybe No</v>
      </c>
      <c r="AE13" s="3" t="s">
        <v>42</v>
      </c>
      <c r="AF13" s="3" t="s">
        <v>308</v>
      </c>
      <c r="AG13" s="3" t="s">
        <v>285</v>
      </c>
      <c r="AH13" s="3" t="s">
        <v>47</v>
      </c>
      <c r="AI13">
        <v>3</v>
      </c>
      <c r="AK13" s="104"/>
      <c r="AL13" s="104"/>
      <c r="AM13" s="2">
        <v>5</v>
      </c>
      <c r="AN13" s="105" t="s">
        <v>15</v>
      </c>
      <c r="AO13" s="1">
        <v>5</v>
      </c>
      <c r="AP13" s="105" t="s">
        <v>20</v>
      </c>
      <c r="AQ13" s="1">
        <v>5</v>
      </c>
      <c r="AR13" s="105" t="s">
        <v>15</v>
      </c>
      <c r="AS13" s="104"/>
      <c r="AT13" s="104"/>
      <c r="AU13" s="104"/>
      <c r="AV13" s="104"/>
      <c r="AW13" s="1">
        <v>5</v>
      </c>
      <c r="AX13" s="105" t="s">
        <v>326</v>
      </c>
      <c r="AY13" s="104"/>
      <c r="AZ13" s="104"/>
      <c r="BA13" s="104"/>
      <c r="BB13" s="104"/>
      <c r="BC13" s="104"/>
      <c r="BD13" s="104"/>
      <c r="BE13" s="104"/>
      <c r="BF13" s="104"/>
    </row>
    <row r="14" spans="2:58" x14ac:dyDescent="0.2">
      <c r="B14" t="str">
        <f>'Raw Responses'!B24</f>
        <v>R6</v>
      </c>
      <c r="C14" s="3" t="s">
        <v>305</v>
      </c>
      <c r="D14" s="3" t="s">
        <v>306</v>
      </c>
      <c r="E14" s="3" t="s">
        <v>22</v>
      </c>
      <c r="F14" s="3">
        <v>1</v>
      </c>
      <c r="G14" s="3" t="str">
        <f t="shared" si="0"/>
        <v>Low</v>
      </c>
      <c r="H14" s="3" t="s">
        <v>25</v>
      </c>
      <c r="I14" s="3">
        <v>2000</v>
      </c>
      <c r="J14" s="3" t="str">
        <f t="shared" si="1"/>
        <v>VeryHigh</v>
      </c>
      <c r="K14" s="3">
        <v>2.4</v>
      </c>
      <c r="L14" s="3" t="str">
        <f t="shared" si="2"/>
        <v>Low</v>
      </c>
      <c r="M14" s="3">
        <v>0</v>
      </c>
      <c r="N14" s="3" t="str">
        <f t="shared" si="3"/>
        <v>Low</v>
      </c>
      <c r="O14" s="3">
        <v>6</v>
      </c>
      <c r="P14" s="3">
        <v>2</v>
      </c>
      <c r="Q14" s="3">
        <v>7</v>
      </c>
      <c r="R14" s="3" t="str">
        <f t="shared" si="4"/>
        <v>Old</v>
      </c>
      <c r="S14" s="106">
        <v>5.0666669999999998</v>
      </c>
      <c r="T14" s="3" t="str">
        <f t="shared" si="5"/>
        <v>Medium</v>
      </c>
      <c r="U14" s="106">
        <v>2.4666670000000002</v>
      </c>
      <c r="V14" s="3" t="str">
        <f t="shared" si="6"/>
        <v>Conservative</v>
      </c>
      <c r="W14" s="3">
        <v>1</v>
      </c>
      <c r="X14" s="3" t="str">
        <f t="shared" si="7"/>
        <v>Rarely</v>
      </c>
      <c r="Y14" s="3" t="s">
        <v>31</v>
      </c>
      <c r="Z14" s="3" t="s">
        <v>34</v>
      </c>
      <c r="AA14" s="3" t="s">
        <v>307</v>
      </c>
      <c r="AB14" s="3">
        <v>0</v>
      </c>
      <c r="AC14" s="106">
        <v>4</v>
      </c>
      <c r="AD14" s="3" t="str">
        <f t="shared" si="8"/>
        <v>No</v>
      </c>
      <c r="AE14" s="3" t="s">
        <v>43</v>
      </c>
      <c r="AF14" s="3" t="s">
        <v>308</v>
      </c>
      <c r="AG14" s="3" t="s">
        <v>285</v>
      </c>
      <c r="AH14" s="3" t="s">
        <v>311</v>
      </c>
      <c r="AI14">
        <v>4</v>
      </c>
      <c r="AK14" s="104"/>
      <c r="AL14" s="104"/>
      <c r="AM14" s="104"/>
      <c r="AN14" s="104"/>
      <c r="AO14" s="1">
        <v>6</v>
      </c>
      <c r="AP14" s="105" t="s">
        <v>21</v>
      </c>
      <c r="AQ14" s="1">
        <v>6</v>
      </c>
      <c r="AR14" s="105" t="s">
        <v>29</v>
      </c>
      <c r="AS14" s="104"/>
      <c r="AT14" s="104"/>
      <c r="AU14" s="104"/>
      <c r="AV14" s="104"/>
      <c r="AW14" s="104"/>
      <c r="AX14" s="104"/>
      <c r="AY14" s="104"/>
      <c r="AZ14" s="104"/>
      <c r="BA14" s="104"/>
      <c r="BB14" s="104"/>
      <c r="BC14" s="104"/>
      <c r="BD14" s="104"/>
      <c r="BE14" s="104"/>
      <c r="BF14" s="104"/>
    </row>
    <row r="15" spans="2:58" x14ac:dyDescent="0.2">
      <c r="B15" t="str">
        <f>'Raw Responses'!B25</f>
        <v>R7</v>
      </c>
      <c r="C15" s="3" t="s">
        <v>305</v>
      </c>
      <c r="D15" s="3" t="s">
        <v>302</v>
      </c>
      <c r="E15" s="3" t="s">
        <v>15</v>
      </c>
      <c r="F15" s="3">
        <v>300</v>
      </c>
      <c r="G15" s="3" t="str">
        <f t="shared" si="0"/>
        <v>Medium</v>
      </c>
      <c r="H15" s="3" t="s">
        <v>24</v>
      </c>
      <c r="I15" s="3">
        <v>500</v>
      </c>
      <c r="J15" s="3" t="str">
        <f t="shared" si="1"/>
        <v>High</v>
      </c>
      <c r="K15" s="3">
        <v>3.55</v>
      </c>
      <c r="L15" s="3" t="str">
        <f t="shared" si="2"/>
        <v>Very High</v>
      </c>
      <c r="M15" s="3">
        <v>0</v>
      </c>
      <c r="N15" s="3" t="str">
        <f t="shared" si="3"/>
        <v>Low</v>
      </c>
      <c r="O15" s="3">
        <v>2</v>
      </c>
      <c r="P15" s="3">
        <v>2</v>
      </c>
      <c r="Q15" s="3">
        <v>4</v>
      </c>
      <c r="R15" s="3" t="str">
        <f t="shared" si="4"/>
        <v>Medium</v>
      </c>
      <c r="S15" s="106">
        <v>5.5666669999999998</v>
      </c>
      <c r="T15" s="3" t="str">
        <f t="shared" si="5"/>
        <v>Strong</v>
      </c>
      <c r="U15" s="106">
        <v>4</v>
      </c>
      <c r="V15" s="3" t="str">
        <f t="shared" si="6"/>
        <v>Liberal</v>
      </c>
      <c r="W15" s="3">
        <v>0</v>
      </c>
      <c r="X15" s="3" t="str">
        <f t="shared" si="7"/>
        <v>Never</v>
      </c>
      <c r="Y15" s="3" t="s">
        <v>30</v>
      </c>
      <c r="Z15" s="3" t="s">
        <v>34</v>
      </c>
      <c r="AA15" s="3" t="s">
        <v>303</v>
      </c>
      <c r="AB15" s="3">
        <v>0</v>
      </c>
      <c r="AC15" s="106">
        <v>1</v>
      </c>
      <c r="AD15" s="3" t="str">
        <f t="shared" si="8"/>
        <v>No</v>
      </c>
      <c r="AE15" s="3" t="s">
        <v>43</v>
      </c>
      <c r="AF15" s="3" t="s">
        <v>304</v>
      </c>
      <c r="AG15" s="3" t="s">
        <v>286</v>
      </c>
      <c r="AH15" s="3" t="s">
        <v>311</v>
      </c>
      <c r="AI15">
        <v>1</v>
      </c>
      <c r="AK15" s="104"/>
      <c r="AL15" s="104"/>
      <c r="AM15" s="104"/>
      <c r="AN15" s="104"/>
      <c r="AO15" s="1">
        <v>7</v>
      </c>
      <c r="AP15" s="105" t="s">
        <v>22</v>
      </c>
      <c r="AQ15" s="104"/>
      <c r="AR15" s="104"/>
      <c r="AS15" s="104"/>
      <c r="AT15" s="104"/>
      <c r="AU15" s="104"/>
      <c r="AV15" s="104"/>
      <c r="AW15" s="104"/>
      <c r="AX15" s="104"/>
      <c r="AY15" s="104"/>
      <c r="AZ15" s="104"/>
      <c r="BA15" s="104"/>
      <c r="BB15" s="104"/>
      <c r="BC15" s="104"/>
      <c r="BD15" s="104"/>
      <c r="BE15" s="104"/>
      <c r="BF15" s="104"/>
    </row>
    <row r="16" spans="2:58" x14ac:dyDescent="0.2">
      <c r="B16" t="str">
        <f>'Raw Responses'!B26</f>
        <v>R8</v>
      </c>
      <c r="C16" s="3" t="s">
        <v>305</v>
      </c>
      <c r="D16" s="3" t="s">
        <v>302</v>
      </c>
      <c r="E16" s="3" t="s">
        <v>20</v>
      </c>
      <c r="F16" s="3">
        <v>400</v>
      </c>
      <c r="G16" s="3" t="str">
        <f t="shared" si="0"/>
        <v>Medium</v>
      </c>
      <c r="H16" s="3" t="s">
        <v>24</v>
      </c>
      <c r="I16" s="3">
        <v>700</v>
      </c>
      <c r="J16" s="3" t="str">
        <f t="shared" si="1"/>
        <v>High</v>
      </c>
      <c r="K16" s="3">
        <v>2.9</v>
      </c>
      <c r="L16" s="3" t="str">
        <f t="shared" si="2"/>
        <v>Medium</v>
      </c>
      <c r="M16" s="3">
        <v>15</v>
      </c>
      <c r="N16" s="3" t="str">
        <f t="shared" si="3"/>
        <v>Medium</v>
      </c>
      <c r="O16" s="3">
        <v>4</v>
      </c>
      <c r="P16" s="3">
        <v>4</v>
      </c>
      <c r="Q16" s="3">
        <v>8</v>
      </c>
      <c r="R16" s="3" t="str">
        <f t="shared" si="4"/>
        <v>Old</v>
      </c>
      <c r="S16" s="106">
        <v>5.766667</v>
      </c>
      <c r="T16" s="3" t="str">
        <f t="shared" si="5"/>
        <v>Strong</v>
      </c>
      <c r="U16" s="106">
        <v>3.9666670000000002</v>
      </c>
      <c r="V16" s="3" t="str">
        <f t="shared" si="6"/>
        <v>Liberal</v>
      </c>
      <c r="W16" s="3">
        <v>4</v>
      </c>
      <c r="X16" s="3" t="str">
        <f t="shared" si="7"/>
        <v>Rarely</v>
      </c>
      <c r="Y16" s="3" t="s">
        <v>31</v>
      </c>
      <c r="Z16" s="3" t="s">
        <v>33</v>
      </c>
      <c r="AA16" s="3" t="s">
        <v>310</v>
      </c>
      <c r="AB16" s="3">
        <v>1</v>
      </c>
      <c r="AC16" s="106">
        <v>5.4333330000000002</v>
      </c>
      <c r="AD16" s="3" t="str">
        <f t="shared" si="8"/>
        <v>Maybe No</v>
      </c>
      <c r="AE16" s="3" t="s">
        <v>43</v>
      </c>
      <c r="AF16" s="3" t="s">
        <v>304</v>
      </c>
      <c r="AG16" s="3" t="s">
        <v>286</v>
      </c>
      <c r="AH16" s="3" t="s">
        <v>46</v>
      </c>
      <c r="AI16">
        <v>0</v>
      </c>
      <c r="AK16" s="104"/>
      <c r="AL16" s="104"/>
      <c r="AM16" s="104"/>
      <c r="AN16" s="104"/>
      <c r="AO16" s="1">
        <v>8</v>
      </c>
      <c r="AP16" s="105" t="s">
        <v>15</v>
      </c>
      <c r="AQ16" s="104"/>
      <c r="AR16" s="104"/>
      <c r="AS16" s="104"/>
      <c r="AT16" s="104"/>
      <c r="AU16" s="104"/>
      <c r="AV16" s="104"/>
      <c r="AW16" s="104"/>
      <c r="AX16" s="104"/>
      <c r="AY16" s="104"/>
      <c r="AZ16" s="104"/>
      <c r="BA16" s="104"/>
      <c r="BB16" s="104"/>
      <c r="BC16" s="104"/>
      <c r="BD16" s="104"/>
      <c r="BE16" s="104"/>
      <c r="BF16" s="104"/>
    </row>
    <row r="17" spans="2:58" x14ac:dyDescent="0.2">
      <c r="B17" t="str">
        <f>'Raw Responses'!B27</f>
        <v>R9</v>
      </c>
      <c r="C17" s="3" t="s">
        <v>305</v>
      </c>
      <c r="D17" s="3" t="s">
        <v>302</v>
      </c>
      <c r="E17" s="3" t="s">
        <v>17</v>
      </c>
      <c r="F17" s="3">
        <v>400</v>
      </c>
      <c r="G17" s="3" t="str">
        <f t="shared" si="0"/>
        <v>Medium</v>
      </c>
      <c r="H17" s="3" t="s">
        <v>24</v>
      </c>
      <c r="I17" s="3">
        <v>0</v>
      </c>
      <c r="J17" s="3" t="str">
        <f t="shared" si="1"/>
        <v>Low</v>
      </c>
      <c r="K17" s="3">
        <v>3.07</v>
      </c>
      <c r="L17" s="3" t="str">
        <f t="shared" si="2"/>
        <v>High</v>
      </c>
      <c r="M17" s="3">
        <v>10</v>
      </c>
      <c r="N17" s="3" t="str">
        <f t="shared" si="3"/>
        <v>Medium</v>
      </c>
      <c r="O17" s="3">
        <v>2</v>
      </c>
      <c r="P17" s="3">
        <v>2</v>
      </c>
      <c r="Q17" s="3">
        <v>14</v>
      </c>
      <c r="R17" s="3" t="str">
        <f t="shared" si="4"/>
        <v>Very Old</v>
      </c>
      <c r="S17" s="106">
        <v>6.733333</v>
      </c>
      <c r="T17" s="3" t="str">
        <f t="shared" si="5"/>
        <v>Very Strong</v>
      </c>
      <c r="U17" s="106">
        <v>1.5</v>
      </c>
      <c r="V17" s="3" t="str">
        <f t="shared" si="6"/>
        <v>Very Conservative</v>
      </c>
      <c r="W17" s="3">
        <v>10</v>
      </c>
      <c r="X17" s="3" t="str">
        <f t="shared" si="7"/>
        <v>Often</v>
      </c>
      <c r="Y17" s="3" t="s">
        <v>29</v>
      </c>
      <c r="Z17" s="3" t="s">
        <v>34</v>
      </c>
      <c r="AA17" s="3" t="s">
        <v>307</v>
      </c>
      <c r="AB17" s="3">
        <v>0</v>
      </c>
      <c r="AC17" s="106">
        <v>1.0333330000000001</v>
      </c>
      <c r="AD17" s="3" t="str">
        <f t="shared" si="8"/>
        <v>No</v>
      </c>
      <c r="AE17" s="3" t="s">
        <v>43</v>
      </c>
      <c r="AF17" s="3" t="s">
        <v>304</v>
      </c>
      <c r="AG17" s="3" t="s">
        <v>286</v>
      </c>
      <c r="AH17" s="3" t="s">
        <v>314</v>
      </c>
      <c r="AI17">
        <v>3</v>
      </c>
      <c r="AK17" s="7"/>
      <c r="AL17" s="7"/>
      <c r="AM17" s="7"/>
      <c r="AN17" s="7"/>
      <c r="AO17" s="1">
        <v>9</v>
      </c>
      <c r="AP17" s="105" t="s">
        <v>29</v>
      </c>
      <c r="AR17" s="7"/>
      <c r="AS17" s="7"/>
      <c r="AT17" s="7"/>
      <c r="AU17" s="7"/>
      <c r="AV17" s="7"/>
      <c r="AW17" s="7"/>
      <c r="AX17" s="7"/>
      <c r="AY17" s="7"/>
      <c r="AZ17" s="7"/>
      <c r="BA17" s="7"/>
      <c r="BB17" s="7"/>
      <c r="BC17" s="7"/>
      <c r="BD17" s="7"/>
      <c r="BE17" s="7"/>
      <c r="BF17" s="7"/>
    </row>
    <row r="18" spans="2:58" x14ac:dyDescent="0.2">
      <c r="B18" t="str">
        <f>'Raw Responses'!B28</f>
        <v>R10</v>
      </c>
      <c r="C18" s="3" t="s">
        <v>305</v>
      </c>
      <c r="D18" s="3" t="s">
        <v>302</v>
      </c>
      <c r="E18" s="3" t="s">
        <v>22</v>
      </c>
      <c r="F18" s="3">
        <v>843</v>
      </c>
      <c r="G18" s="3" t="str">
        <f t="shared" si="0"/>
        <v>High</v>
      </c>
      <c r="H18" s="3" t="s">
        <v>26</v>
      </c>
      <c r="I18" s="3">
        <v>190.52</v>
      </c>
      <c r="J18" s="3" t="str">
        <f t="shared" si="1"/>
        <v>Low</v>
      </c>
      <c r="K18" s="3">
        <v>3.62</v>
      </c>
      <c r="L18" s="3" t="str">
        <f t="shared" si="2"/>
        <v>Very High</v>
      </c>
      <c r="M18" s="3">
        <v>16</v>
      </c>
      <c r="N18" s="3" t="str">
        <f t="shared" si="3"/>
        <v>Medium</v>
      </c>
      <c r="O18" s="3">
        <v>2</v>
      </c>
      <c r="P18" s="3">
        <v>2</v>
      </c>
      <c r="Q18" s="3">
        <v>5</v>
      </c>
      <c r="R18" s="3" t="str">
        <f t="shared" si="4"/>
        <v>Old</v>
      </c>
      <c r="S18" s="106">
        <v>5.5666669999999998</v>
      </c>
      <c r="T18" s="3" t="str">
        <f t="shared" si="5"/>
        <v>Strong</v>
      </c>
      <c r="U18" s="106">
        <v>6.1666670000000003</v>
      </c>
      <c r="V18" s="3" t="str">
        <f t="shared" si="6"/>
        <v>Very Liberal</v>
      </c>
      <c r="W18" s="3">
        <v>20</v>
      </c>
      <c r="X18" s="3" t="str">
        <f t="shared" si="7"/>
        <v>Often</v>
      </c>
      <c r="Y18" s="3" t="s">
        <v>30</v>
      </c>
      <c r="Z18" s="3" t="s">
        <v>34</v>
      </c>
      <c r="AA18" s="3" t="s">
        <v>310</v>
      </c>
      <c r="AB18" s="3">
        <v>0</v>
      </c>
      <c r="AC18" s="106">
        <v>2.266667</v>
      </c>
      <c r="AD18" s="3" t="str">
        <f t="shared" si="8"/>
        <v>No</v>
      </c>
      <c r="AE18" s="3" t="s">
        <v>43</v>
      </c>
      <c r="AF18" s="3" t="s">
        <v>308</v>
      </c>
      <c r="AG18" s="3" t="s">
        <v>285</v>
      </c>
      <c r="AH18" s="3" t="s">
        <v>46</v>
      </c>
      <c r="AI18">
        <v>1</v>
      </c>
    </row>
    <row r="19" spans="2:58" x14ac:dyDescent="0.2">
      <c r="B19" t="str">
        <f>'Raw Responses'!B29</f>
        <v>R11</v>
      </c>
      <c r="C19" s="3" t="s">
        <v>305</v>
      </c>
      <c r="D19" s="3" t="s">
        <v>15</v>
      </c>
      <c r="E19" s="3" t="s">
        <v>22</v>
      </c>
      <c r="F19" s="3">
        <v>250</v>
      </c>
      <c r="G19" s="3" t="str">
        <f t="shared" si="0"/>
        <v>Medium</v>
      </c>
      <c r="H19" s="3" t="s">
        <v>24</v>
      </c>
      <c r="I19" s="3">
        <v>1000</v>
      </c>
      <c r="J19" s="3" t="str">
        <f t="shared" si="1"/>
        <v>VeryHigh</v>
      </c>
      <c r="K19" s="3">
        <v>3.3</v>
      </c>
      <c r="L19" s="3" t="str">
        <f t="shared" si="2"/>
        <v>High</v>
      </c>
      <c r="M19" s="3">
        <v>10</v>
      </c>
      <c r="N19" s="3" t="str">
        <f t="shared" si="3"/>
        <v>Medium</v>
      </c>
      <c r="O19" s="3">
        <v>2</v>
      </c>
      <c r="P19" s="3">
        <v>2</v>
      </c>
      <c r="Q19" s="3">
        <v>10</v>
      </c>
      <c r="R19" s="3" t="str">
        <f t="shared" si="4"/>
        <v>Very Old</v>
      </c>
      <c r="S19" s="106">
        <v>6</v>
      </c>
      <c r="T19" s="3" t="str">
        <f t="shared" si="5"/>
        <v>Strong</v>
      </c>
      <c r="U19" s="106">
        <v>5.4333330000000002</v>
      </c>
      <c r="V19" s="3" t="str">
        <f t="shared" si="6"/>
        <v>Very Liberal</v>
      </c>
      <c r="W19" s="3">
        <v>5</v>
      </c>
      <c r="X19" s="3" t="str">
        <f t="shared" si="7"/>
        <v>Rarely</v>
      </c>
      <c r="Y19" s="3" t="s">
        <v>31</v>
      </c>
      <c r="Z19" s="3" t="s">
        <v>34</v>
      </c>
      <c r="AA19" s="3" t="s">
        <v>303</v>
      </c>
      <c r="AB19" s="3">
        <v>0</v>
      </c>
      <c r="AC19" s="106">
        <v>2.0666669999999998</v>
      </c>
      <c r="AD19" s="3" t="str">
        <f t="shared" si="8"/>
        <v>No</v>
      </c>
      <c r="AE19" s="3" t="s">
        <v>43</v>
      </c>
      <c r="AF19" s="3" t="s">
        <v>304</v>
      </c>
      <c r="AG19" s="3" t="s">
        <v>286</v>
      </c>
      <c r="AH19" s="3" t="s">
        <v>46</v>
      </c>
      <c r="AI19">
        <v>0</v>
      </c>
    </row>
    <row r="20" spans="2:58" x14ac:dyDescent="0.2">
      <c r="B20" t="str">
        <f>'Raw Responses'!B30</f>
        <v>R12</v>
      </c>
      <c r="C20" s="3" t="s">
        <v>305</v>
      </c>
      <c r="D20" s="3" t="s">
        <v>302</v>
      </c>
      <c r="E20" s="3" t="s">
        <v>15</v>
      </c>
      <c r="F20" s="3">
        <v>20</v>
      </c>
      <c r="G20" s="3" t="str">
        <f t="shared" si="0"/>
        <v>Low</v>
      </c>
      <c r="H20" s="3" t="s">
        <v>24</v>
      </c>
      <c r="I20" s="3">
        <v>700</v>
      </c>
      <c r="J20" s="3" t="str">
        <f t="shared" si="1"/>
        <v>High</v>
      </c>
      <c r="K20" s="3">
        <v>2.2999999999999998</v>
      </c>
      <c r="L20" s="3" t="str">
        <f t="shared" si="2"/>
        <v>Low</v>
      </c>
      <c r="M20" s="3">
        <v>0</v>
      </c>
      <c r="N20" s="3" t="str">
        <f t="shared" si="3"/>
        <v>Low</v>
      </c>
      <c r="O20" s="3">
        <v>2</v>
      </c>
      <c r="P20" s="3">
        <v>3</v>
      </c>
      <c r="Q20" s="3">
        <v>10</v>
      </c>
      <c r="R20" s="3" t="str">
        <f t="shared" si="4"/>
        <v>Very Old</v>
      </c>
      <c r="S20" s="106">
        <v>5.6</v>
      </c>
      <c r="T20" s="3" t="str">
        <f t="shared" si="5"/>
        <v>Strong</v>
      </c>
      <c r="U20" s="106">
        <v>3</v>
      </c>
      <c r="V20" s="3" t="str">
        <f t="shared" si="6"/>
        <v>Conservative</v>
      </c>
      <c r="W20" s="3">
        <v>0</v>
      </c>
      <c r="X20" s="3" t="str">
        <f t="shared" si="7"/>
        <v>Never</v>
      </c>
      <c r="Y20" s="3" t="s">
        <v>30</v>
      </c>
      <c r="Z20" s="3" t="s">
        <v>35</v>
      </c>
      <c r="AA20" s="3" t="s">
        <v>310</v>
      </c>
      <c r="AB20" s="3">
        <v>0</v>
      </c>
      <c r="AC20" s="106">
        <v>4</v>
      </c>
      <c r="AD20" s="3" t="str">
        <f t="shared" si="8"/>
        <v>No</v>
      </c>
      <c r="AE20" s="3" t="s">
        <v>41</v>
      </c>
      <c r="AF20" s="3" t="s">
        <v>304</v>
      </c>
      <c r="AG20" s="3" t="s">
        <v>285</v>
      </c>
      <c r="AH20" s="3" t="s">
        <v>46</v>
      </c>
      <c r="AI20">
        <v>4</v>
      </c>
    </row>
    <row r="21" spans="2:58" x14ac:dyDescent="0.2">
      <c r="B21" t="str">
        <f>'Raw Responses'!B31</f>
        <v>R13</v>
      </c>
      <c r="C21" s="3" t="s">
        <v>305</v>
      </c>
      <c r="D21" s="3" t="s">
        <v>302</v>
      </c>
      <c r="E21" s="3" t="s">
        <v>22</v>
      </c>
      <c r="F21" s="3">
        <v>500</v>
      </c>
      <c r="G21" s="3" t="str">
        <f t="shared" si="0"/>
        <v>High</v>
      </c>
      <c r="H21" s="3" t="s">
        <v>24</v>
      </c>
      <c r="I21" s="3">
        <v>200</v>
      </c>
      <c r="J21" s="3" t="str">
        <f t="shared" si="1"/>
        <v>Medium</v>
      </c>
      <c r="K21" s="3">
        <v>3.2440000000000002</v>
      </c>
      <c r="L21" s="3" t="str">
        <f t="shared" si="2"/>
        <v>High</v>
      </c>
      <c r="M21" s="3">
        <v>0</v>
      </c>
      <c r="N21" s="3" t="str">
        <f t="shared" si="3"/>
        <v>Low</v>
      </c>
      <c r="O21" s="3">
        <v>2</v>
      </c>
      <c r="P21" s="3">
        <v>2</v>
      </c>
      <c r="Q21" s="3">
        <v>3</v>
      </c>
      <c r="R21" s="3" t="str">
        <f t="shared" si="4"/>
        <v>Medium</v>
      </c>
      <c r="S21" s="106">
        <v>4</v>
      </c>
      <c r="T21" s="3" t="str">
        <f t="shared" si="5"/>
        <v>Weak</v>
      </c>
      <c r="U21" s="106">
        <v>5.4666670000000002</v>
      </c>
      <c r="V21" s="3" t="str">
        <f t="shared" si="6"/>
        <v>Very Liberal</v>
      </c>
      <c r="W21" s="3">
        <v>0</v>
      </c>
      <c r="X21" s="3" t="str">
        <f t="shared" si="7"/>
        <v>Never</v>
      </c>
      <c r="Y21" s="3" t="s">
        <v>29</v>
      </c>
      <c r="Z21" s="3" t="s">
        <v>34</v>
      </c>
      <c r="AA21" s="3" t="s">
        <v>303</v>
      </c>
      <c r="AB21" s="3">
        <v>1</v>
      </c>
      <c r="AC21" s="106">
        <v>1.0333330000000001</v>
      </c>
      <c r="AD21" s="3" t="str">
        <f t="shared" si="8"/>
        <v>No</v>
      </c>
      <c r="AE21" s="3" t="s">
        <v>41</v>
      </c>
      <c r="AF21" s="3" t="s">
        <v>304</v>
      </c>
      <c r="AG21" s="3" t="s">
        <v>286</v>
      </c>
      <c r="AH21" s="3" t="s">
        <v>47</v>
      </c>
      <c r="AI21">
        <v>1</v>
      </c>
    </row>
    <row r="22" spans="2:58" x14ac:dyDescent="0.2">
      <c r="B22" t="str">
        <f>'Raw Responses'!B32</f>
        <v>R14</v>
      </c>
      <c r="C22" s="3" t="s">
        <v>305</v>
      </c>
      <c r="D22" s="3" t="s">
        <v>309</v>
      </c>
      <c r="E22" s="3" t="s">
        <v>22</v>
      </c>
      <c r="F22" s="3">
        <v>100</v>
      </c>
      <c r="G22" s="3" t="str">
        <f t="shared" si="0"/>
        <v>Low</v>
      </c>
      <c r="H22" s="3" t="s">
        <v>24</v>
      </c>
      <c r="I22" s="3">
        <v>890</v>
      </c>
      <c r="J22" s="3" t="str">
        <f t="shared" si="1"/>
        <v>High</v>
      </c>
      <c r="K22" s="3">
        <v>3.24</v>
      </c>
      <c r="L22" s="3" t="str">
        <f t="shared" si="2"/>
        <v>High</v>
      </c>
      <c r="M22" s="3">
        <v>0</v>
      </c>
      <c r="N22" s="3" t="str">
        <f t="shared" si="3"/>
        <v>Low</v>
      </c>
      <c r="O22" s="3">
        <v>2</v>
      </c>
      <c r="P22" s="3">
        <v>2</v>
      </c>
      <c r="Q22" s="3">
        <v>4</v>
      </c>
      <c r="R22" s="3" t="str">
        <f t="shared" si="4"/>
        <v>Medium</v>
      </c>
      <c r="S22" s="106">
        <v>4.7</v>
      </c>
      <c r="T22" s="3" t="str">
        <f t="shared" si="5"/>
        <v>Medium</v>
      </c>
      <c r="U22" s="106">
        <v>6</v>
      </c>
      <c r="V22" s="3" t="str">
        <f t="shared" si="6"/>
        <v>Very Liberal</v>
      </c>
      <c r="W22" s="3">
        <v>0</v>
      </c>
      <c r="X22" s="3" t="str">
        <f t="shared" si="7"/>
        <v>Never</v>
      </c>
      <c r="Y22" s="3" t="s">
        <v>32</v>
      </c>
      <c r="Z22" s="3" t="s">
        <v>34</v>
      </c>
      <c r="AA22" s="3" t="s">
        <v>303</v>
      </c>
      <c r="AB22" s="3">
        <v>0</v>
      </c>
      <c r="AC22" s="106">
        <v>2</v>
      </c>
      <c r="AD22" s="3" t="str">
        <f t="shared" si="8"/>
        <v>No</v>
      </c>
      <c r="AE22" s="3" t="s">
        <v>43</v>
      </c>
      <c r="AF22" s="3" t="s">
        <v>308</v>
      </c>
      <c r="AG22" s="3" t="s">
        <v>286</v>
      </c>
      <c r="AH22" s="3" t="s">
        <v>46</v>
      </c>
      <c r="AI22">
        <v>5</v>
      </c>
    </row>
    <row r="23" spans="2:58" x14ac:dyDescent="0.2">
      <c r="B23" t="str">
        <f>'Raw Responses'!B33</f>
        <v>R15</v>
      </c>
      <c r="C23" s="3" t="s">
        <v>305</v>
      </c>
      <c r="D23" s="3" t="s">
        <v>302</v>
      </c>
      <c r="E23" s="3" t="s">
        <v>20</v>
      </c>
      <c r="F23" s="3">
        <v>1600</v>
      </c>
      <c r="G23" s="3" t="str">
        <f t="shared" si="0"/>
        <v>VeryHigh</v>
      </c>
      <c r="H23" s="3" t="s">
        <v>25</v>
      </c>
      <c r="I23" s="3">
        <v>450</v>
      </c>
      <c r="J23" s="3" t="str">
        <f t="shared" si="1"/>
        <v>Medium</v>
      </c>
      <c r="K23" s="3">
        <v>3.2</v>
      </c>
      <c r="L23" s="3" t="str">
        <f t="shared" si="2"/>
        <v>High</v>
      </c>
      <c r="M23" s="3">
        <v>0</v>
      </c>
      <c r="N23" s="3" t="str">
        <f t="shared" si="3"/>
        <v>Low</v>
      </c>
      <c r="O23" s="3">
        <v>4</v>
      </c>
      <c r="P23" s="3">
        <v>3</v>
      </c>
      <c r="Q23" s="3">
        <v>6</v>
      </c>
      <c r="R23" s="3" t="str">
        <f t="shared" si="4"/>
        <v>Old</v>
      </c>
      <c r="S23" s="106">
        <v>6.3</v>
      </c>
      <c r="T23" s="3" t="str">
        <f t="shared" si="5"/>
        <v>Strong</v>
      </c>
      <c r="U23" s="106">
        <v>3.266667</v>
      </c>
      <c r="V23" s="3" t="str">
        <f t="shared" si="6"/>
        <v>Conservative</v>
      </c>
      <c r="W23" s="3">
        <v>30</v>
      </c>
      <c r="X23" s="3" t="str">
        <f t="shared" si="7"/>
        <v>Very Often</v>
      </c>
      <c r="Y23" s="3" t="s">
        <v>32</v>
      </c>
      <c r="Z23" s="3" t="s">
        <v>33</v>
      </c>
      <c r="AA23" s="3" t="s">
        <v>303</v>
      </c>
      <c r="AB23" s="3">
        <v>0</v>
      </c>
      <c r="AC23" s="106">
        <v>1.0333330000000001</v>
      </c>
      <c r="AD23" s="3" t="str">
        <f t="shared" si="8"/>
        <v>No</v>
      </c>
      <c r="AE23" s="3" t="s">
        <v>43</v>
      </c>
      <c r="AF23" s="3" t="s">
        <v>304</v>
      </c>
      <c r="AG23" s="3" t="s">
        <v>286</v>
      </c>
      <c r="AH23" s="3" t="s">
        <v>46</v>
      </c>
      <c r="AI23">
        <v>0</v>
      </c>
    </row>
    <row r="24" spans="2:58" x14ac:dyDescent="0.2">
      <c r="B24" t="str">
        <f>'Raw Responses'!B34</f>
        <v>R16</v>
      </c>
      <c r="C24" s="3" t="s">
        <v>305</v>
      </c>
      <c r="D24" s="3" t="s">
        <v>302</v>
      </c>
      <c r="E24" s="3" t="s">
        <v>22</v>
      </c>
      <c r="F24" s="3">
        <v>650</v>
      </c>
      <c r="G24" s="3" t="str">
        <f t="shared" si="0"/>
        <v>High</v>
      </c>
      <c r="H24" s="3" t="s">
        <v>24</v>
      </c>
      <c r="I24" s="3">
        <v>12000</v>
      </c>
      <c r="J24" s="3" t="str">
        <f t="shared" si="1"/>
        <v>VeryHigh</v>
      </c>
      <c r="K24" s="3">
        <v>3.3</v>
      </c>
      <c r="L24" s="3" t="str">
        <f t="shared" si="2"/>
        <v>High</v>
      </c>
      <c r="M24" s="3">
        <v>0</v>
      </c>
      <c r="N24" s="3" t="str">
        <f t="shared" si="3"/>
        <v>Low</v>
      </c>
      <c r="O24" s="3">
        <v>3</v>
      </c>
      <c r="P24" s="3">
        <v>4</v>
      </c>
      <c r="Q24" s="3">
        <v>3</v>
      </c>
      <c r="R24" s="3" t="str">
        <f t="shared" si="4"/>
        <v>Medium</v>
      </c>
      <c r="S24" s="106">
        <v>6.1</v>
      </c>
      <c r="T24" s="3" t="str">
        <f t="shared" si="5"/>
        <v>Strong</v>
      </c>
      <c r="U24" s="106">
        <v>3.733333</v>
      </c>
      <c r="V24" s="3" t="str">
        <f t="shared" si="6"/>
        <v>Liberal</v>
      </c>
      <c r="W24" s="3">
        <v>10</v>
      </c>
      <c r="X24" s="3" t="str">
        <f t="shared" si="7"/>
        <v>Often</v>
      </c>
      <c r="Y24" s="3" t="s">
        <v>29</v>
      </c>
      <c r="Z24" s="3" t="s">
        <v>35</v>
      </c>
      <c r="AA24" s="3" t="s">
        <v>303</v>
      </c>
      <c r="AB24" s="3">
        <v>0</v>
      </c>
      <c r="AC24" s="106">
        <v>1.1000000000000001</v>
      </c>
      <c r="AD24" s="3" t="str">
        <f t="shared" si="8"/>
        <v>No</v>
      </c>
      <c r="AE24" s="3" t="s">
        <v>42</v>
      </c>
      <c r="AF24" s="3" t="s">
        <v>308</v>
      </c>
      <c r="AG24" s="3" t="s">
        <v>287</v>
      </c>
      <c r="AH24" s="3" t="s">
        <v>46</v>
      </c>
      <c r="AI24">
        <v>2</v>
      </c>
    </row>
    <row r="25" spans="2:58" x14ac:dyDescent="0.2">
      <c r="B25" t="str">
        <f>'Raw Responses'!B35</f>
        <v>R17</v>
      </c>
      <c r="C25" s="3" t="s">
        <v>305</v>
      </c>
      <c r="D25" s="3" t="s">
        <v>302</v>
      </c>
      <c r="E25" s="3" t="s">
        <v>15</v>
      </c>
      <c r="F25" s="3">
        <v>1000</v>
      </c>
      <c r="G25" s="3" t="str">
        <f t="shared" si="0"/>
        <v>VeryHigh</v>
      </c>
      <c r="H25" s="3" t="s">
        <v>24</v>
      </c>
      <c r="I25" s="3">
        <v>250</v>
      </c>
      <c r="J25" s="3" t="str">
        <f t="shared" si="1"/>
        <v>Medium</v>
      </c>
      <c r="K25" s="3">
        <v>3.4</v>
      </c>
      <c r="L25" s="3" t="str">
        <f t="shared" si="2"/>
        <v>High</v>
      </c>
      <c r="M25" s="3">
        <v>0</v>
      </c>
      <c r="N25" s="3" t="str">
        <f t="shared" si="3"/>
        <v>Low</v>
      </c>
      <c r="O25" s="3">
        <v>2</v>
      </c>
      <c r="P25" s="3">
        <v>2</v>
      </c>
      <c r="Q25" s="3">
        <v>13</v>
      </c>
      <c r="R25" s="3" t="str">
        <f t="shared" si="4"/>
        <v>Very Old</v>
      </c>
      <c r="S25" s="106">
        <v>5.0999999999999996</v>
      </c>
      <c r="T25" s="3" t="str">
        <f t="shared" si="5"/>
        <v>Medium</v>
      </c>
      <c r="U25" s="106">
        <v>6.0333329999999998</v>
      </c>
      <c r="V25" s="3" t="str">
        <f t="shared" si="6"/>
        <v>Very Liberal</v>
      </c>
      <c r="W25" s="3">
        <v>0</v>
      </c>
      <c r="X25" s="3" t="str">
        <f t="shared" si="7"/>
        <v>Never</v>
      </c>
      <c r="Y25" s="3" t="s">
        <v>30</v>
      </c>
      <c r="Z25" s="3" t="s">
        <v>34</v>
      </c>
      <c r="AA25" s="3" t="s">
        <v>303</v>
      </c>
      <c r="AB25" s="3">
        <v>0</v>
      </c>
      <c r="AC25" s="106">
        <v>4</v>
      </c>
      <c r="AD25" s="3" t="str">
        <f t="shared" si="8"/>
        <v>No</v>
      </c>
      <c r="AE25" s="3" t="s">
        <v>43</v>
      </c>
      <c r="AF25" s="3" t="s">
        <v>304</v>
      </c>
      <c r="AG25" s="3" t="s">
        <v>286</v>
      </c>
      <c r="AH25" s="3" t="s">
        <v>46</v>
      </c>
      <c r="AI25">
        <v>1</v>
      </c>
    </row>
    <row r="26" spans="2:58" x14ac:dyDescent="0.2">
      <c r="B26" t="str">
        <f>'Raw Responses'!B36</f>
        <v>R18</v>
      </c>
      <c r="C26" s="3" t="s">
        <v>305</v>
      </c>
      <c r="D26" s="3" t="s">
        <v>302</v>
      </c>
      <c r="E26" s="3" t="s">
        <v>22</v>
      </c>
      <c r="F26" s="3">
        <v>340</v>
      </c>
      <c r="G26" s="3" t="str">
        <f t="shared" si="0"/>
        <v>Medium</v>
      </c>
      <c r="H26" s="3" t="s">
        <v>24</v>
      </c>
      <c r="I26" s="3">
        <v>600</v>
      </c>
      <c r="J26" s="3" t="str">
        <f t="shared" si="1"/>
        <v>High</v>
      </c>
      <c r="K26" s="3">
        <v>2.58</v>
      </c>
      <c r="L26" s="3" t="str">
        <f t="shared" si="2"/>
        <v>Medium</v>
      </c>
      <c r="M26" s="3">
        <v>0</v>
      </c>
      <c r="N26" s="3" t="str">
        <f t="shared" si="3"/>
        <v>Low</v>
      </c>
      <c r="O26" s="3">
        <v>2</v>
      </c>
      <c r="P26" s="3">
        <v>2</v>
      </c>
      <c r="Q26" s="3">
        <v>2</v>
      </c>
      <c r="R26" s="3" t="str">
        <f t="shared" si="4"/>
        <v>Medium</v>
      </c>
      <c r="S26" s="106">
        <v>6.2</v>
      </c>
      <c r="T26" s="3" t="str">
        <f t="shared" si="5"/>
        <v>Strong</v>
      </c>
      <c r="U26" s="106">
        <v>6.1</v>
      </c>
      <c r="V26" s="3" t="str">
        <f t="shared" si="6"/>
        <v>Very Liberal</v>
      </c>
      <c r="W26" s="3">
        <v>2</v>
      </c>
      <c r="X26" s="3" t="str">
        <f t="shared" si="7"/>
        <v>Rarely</v>
      </c>
      <c r="Y26" s="3" t="s">
        <v>32</v>
      </c>
      <c r="Z26" s="3" t="s">
        <v>34</v>
      </c>
      <c r="AA26" s="3" t="s">
        <v>303</v>
      </c>
      <c r="AB26" s="3">
        <v>0</v>
      </c>
      <c r="AC26" s="106">
        <v>4</v>
      </c>
      <c r="AD26" s="3" t="str">
        <f t="shared" si="8"/>
        <v>No</v>
      </c>
      <c r="AE26" s="3" t="s">
        <v>43</v>
      </c>
      <c r="AF26" s="3" t="s">
        <v>304</v>
      </c>
      <c r="AG26" s="3" t="s">
        <v>285</v>
      </c>
      <c r="AH26" s="3" t="s">
        <v>46</v>
      </c>
      <c r="AI26">
        <v>1</v>
      </c>
    </row>
    <row r="27" spans="2:58" x14ac:dyDescent="0.2">
      <c r="B27" t="str">
        <f>'Raw Responses'!B37</f>
        <v>R19</v>
      </c>
      <c r="C27" s="3" t="s">
        <v>305</v>
      </c>
      <c r="D27" s="3" t="s">
        <v>312</v>
      </c>
      <c r="E27" s="3" t="s">
        <v>18</v>
      </c>
      <c r="F27" s="3">
        <v>1100</v>
      </c>
      <c r="G27" s="3" t="str">
        <f t="shared" si="0"/>
        <v>VeryHigh</v>
      </c>
      <c r="H27" s="3" t="s">
        <v>25</v>
      </c>
      <c r="I27" s="3">
        <v>0</v>
      </c>
      <c r="J27" s="3" t="str">
        <f t="shared" si="1"/>
        <v>Low</v>
      </c>
      <c r="K27" s="3">
        <v>3.8210000000000002</v>
      </c>
      <c r="L27" s="3" t="str">
        <f t="shared" si="2"/>
        <v>Very High</v>
      </c>
      <c r="M27" s="3">
        <v>12</v>
      </c>
      <c r="N27" s="3" t="str">
        <f t="shared" si="3"/>
        <v>Medium</v>
      </c>
      <c r="O27" s="3">
        <v>2</v>
      </c>
      <c r="P27" s="3">
        <v>2</v>
      </c>
      <c r="Q27" s="3">
        <v>16</v>
      </c>
      <c r="R27" s="3" t="str">
        <f t="shared" si="4"/>
        <v>Very Old</v>
      </c>
      <c r="S27" s="106">
        <v>6.5333329999999998</v>
      </c>
      <c r="T27" s="3" t="str">
        <f t="shared" si="5"/>
        <v>Very Strong</v>
      </c>
      <c r="U27" s="106">
        <v>5.5</v>
      </c>
      <c r="V27" s="3" t="str">
        <f t="shared" si="6"/>
        <v>Very Liberal</v>
      </c>
      <c r="W27" s="3">
        <v>0</v>
      </c>
      <c r="X27" s="3" t="str">
        <f t="shared" si="7"/>
        <v>Never</v>
      </c>
      <c r="Y27" s="3" t="s">
        <v>32</v>
      </c>
      <c r="Z27" s="3" t="s">
        <v>34</v>
      </c>
      <c r="AA27" s="3" t="s">
        <v>303</v>
      </c>
      <c r="AB27" s="3">
        <v>1</v>
      </c>
      <c r="AC27" s="106">
        <v>4.5333329999999998</v>
      </c>
      <c r="AD27" s="3" t="str">
        <f t="shared" si="8"/>
        <v>Maybe No</v>
      </c>
      <c r="AE27" s="3" t="s">
        <v>41</v>
      </c>
      <c r="AF27" s="3" t="s">
        <v>304</v>
      </c>
      <c r="AG27" s="3" t="s">
        <v>287</v>
      </c>
      <c r="AH27" s="3" t="s">
        <v>314</v>
      </c>
      <c r="AI27">
        <v>0</v>
      </c>
    </row>
    <row r="28" spans="2:58" x14ac:dyDescent="0.2">
      <c r="B28" t="str">
        <f>'Raw Responses'!B38</f>
        <v>R20</v>
      </c>
      <c r="C28" s="3" t="s">
        <v>305</v>
      </c>
      <c r="D28" s="3" t="s">
        <v>302</v>
      </c>
      <c r="E28" s="3" t="s">
        <v>22</v>
      </c>
      <c r="F28" s="3">
        <v>50</v>
      </c>
      <c r="G28" s="3" t="str">
        <f t="shared" si="0"/>
        <v>Low</v>
      </c>
      <c r="H28" s="3" t="s">
        <v>24</v>
      </c>
      <c r="I28" s="3">
        <v>100</v>
      </c>
      <c r="J28" s="3" t="str">
        <f t="shared" si="1"/>
        <v>Low</v>
      </c>
      <c r="K28" s="3">
        <v>3.86</v>
      </c>
      <c r="L28" s="3" t="str">
        <f t="shared" si="2"/>
        <v>Very High</v>
      </c>
      <c r="M28" s="3">
        <v>0</v>
      </c>
      <c r="N28" s="3" t="str">
        <f t="shared" si="3"/>
        <v>Low</v>
      </c>
      <c r="O28" s="3">
        <v>3</v>
      </c>
      <c r="P28" s="3">
        <v>3</v>
      </c>
      <c r="Q28" s="3">
        <v>8</v>
      </c>
      <c r="R28" s="3" t="str">
        <f t="shared" si="4"/>
        <v>Old</v>
      </c>
      <c r="S28" s="106">
        <v>6.1333330000000004</v>
      </c>
      <c r="T28" s="3" t="str">
        <f t="shared" si="5"/>
        <v>Strong</v>
      </c>
      <c r="U28" s="106">
        <v>4</v>
      </c>
      <c r="V28" s="3" t="str">
        <f t="shared" si="6"/>
        <v>Liberal</v>
      </c>
      <c r="W28" s="3">
        <v>0</v>
      </c>
      <c r="X28" s="3" t="str">
        <f t="shared" si="7"/>
        <v>Never</v>
      </c>
      <c r="Y28" s="3" t="s">
        <v>31</v>
      </c>
      <c r="Z28" s="3" t="s">
        <v>34</v>
      </c>
      <c r="AA28" s="3" t="s">
        <v>303</v>
      </c>
      <c r="AB28" s="3">
        <v>0</v>
      </c>
      <c r="AC28" s="106">
        <v>2</v>
      </c>
      <c r="AD28" s="3" t="str">
        <f t="shared" si="8"/>
        <v>No</v>
      </c>
      <c r="AE28" s="3" t="s">
        <v>43</v>
      </c>
      <c r="AF28" s="3" t="s">
        <v>304</v>
      </c>
      <c r="AG28" s="3" t="s">
        <v>286</v>
      </c>
      <c r="AH28" s="3" t="s">
        <v>46</v>
      </c>
      <c r="AI28">
        <v>2</v>
      </c>
    </row>
    <row r="29" spans="2:58" x14ac:dyDescent="0.2">
      <c r="B29" t="str">
        <f>'Raw Responses'!B39</f>
        <v>R21</v>
      </c>
      <c r="C29" s="3" t="s">
        <v>305</v>
      </c>
      <c r="D29" s="3" t="s">
        <v>302</v>
      </c>
      <c r="E29" s="3" t="s">
        <v>22</v>
      </c>
      <c r="F29" s="3">
        <v>200</v>
      </c>
      <c r="G29" s="3" t="str">
        <f t="shared" si="0"/>
        <v>Medium</v>
      </c>
      <c r="H29" s="3" t="s">
        <v>25</v>
      </c>
      <c r="I29" s="3">
        <v>200</v>
      </c>
      <c r="J29" s="3" t="str">
        <f t="shared" si="1"/>
        <v>Medium</v>
      </c>
      <c r="K29" s="3">
        <v>3.1</v>
      </c>
      <c r="L29" s="3" t="str">
        <f t="shared" si="2"/>
        <v>High</v>
      </c>
      <c r="M29" s="3">
        <v>0</v>
      </c>
      <c r="N29" s="3" t="str">
        <f t="shared" si="3"/>
        <v>Low</v>
      </c>
      <c r="O29" s="3">
        <v>2</v>
      </c>
      <c r="P29" s="3">
        <v>2</v>
      </c>
      <c r="Q29" s="3">
        <v>10</v>
      </c>
      <c r="R29" s="3" t="str">
        <f t="shared" si="4"/>
        <v>Very Old</v>
      </c>
      <c r="S29" s="106">
        <v>4.266667</v>
      </c>
      <c r="T29" s="3" t="str">
        <f t="shared" si="5"/>
        <v>Weak</v>
      </c>
      <c r="U29" s="106">
        <v>5.3666669999999996</v>
      </c>
      <c r="V29" s="3" t="str">
        <f t="shared" si="6"/>
        <v>Very Liberal</v>
      </c>
      <c r="W29" s="3">
        <v>5</v>
      </c>
      <c r="X29" s="3" t="str">
        <f t="shared" si="7"/>
        <v>Rarely</v>
      </c>
      <c r="Y29" s="3" t="s">
        <v>31</v>
      </c>
      <c r="Z29" s="3" t="s">
        <v>34</v>
      </c>
      <c r="AA29" s="3" t="s">
        <v>313</v>
      </c>
      <c r="AB29" s="3">
        <v>0</v>
      </c>
      <c r="AC29" s="106">
        <v>2.7</v>
      </c>
      <c r="AD29" s="3" t="str">
        <f t="shared" si="8"/>
        <v>No</v>
      </c>
      <c r="AE29" s="3" t="s">
        <v>43</v>
      </c>
      <c r="AF29" s="3" t="s">
        <v>304</v>
      </c>
      <c r="AG29" s="3" t="s">
        <v>286</v>
      </c>
      <c r="AH29" s="3" t="s">
        <v>47</v>
      </c>
      <c r="AI29">
        <v>2</v>
      </c>
    </row>
    <row r="30" spans="2:58" x14ac:dyDescent="0.2">
      <c r="B30" t="str">
        <f>'Raw Responses'!B40</f>
        <v>R22</v>
      </c>
      <c r="C30" s="3" t="s">
        <v>305</v>
      </c>
      <c r="D30" s="3" t="s">
        <v>302</v>
      </c>
      <c r="E30" s="3" t="s">
        <v>16</v>
      </c>
      <c r="F30" s="3">
        <v>500</v>
      </c>
      <c r="G30" s="3" t="str">
        <f t="shared" si="0"/>
        <v>High</v>
      </c>
      <c r="H30" s="3" t="s">
        <v>24</v>
      </c>
      <c r="I30" s="3">
        <v>300</v>
      </c>
      <c r="J30" s="3" t="str">
        <f t="shared" si="1"/>
        <v>Medium</v>
      </c>
      <c r="K30" s="3">
        <v>2.6</v>
      </c>
      <c r="L30" s="3" t="str">
        <f t="shared" si="2"/>
        <v>Medium</v>
      </c>
      <c r="M30" s="3">
        <v>7</v>
      </c>
      <c r="N30" s="3" t="str">
        <f t="shared" si="3"/>
        <v>Low</v>
      </c>
      <c r="O30" s="3">
        <v>3</v>
      </c>
      <c r="P30" s="3">
        <v>4</v>
      </c>
      <c r="Q30" s="3">
        <v>1</v>
      </c>
      <c r="R30" s="3" t="str">
        <f t="shared" si="4"/>
        <v>New</v>
      </c>
      <c r="S30" s="106">
        <v>5.5</v>
      </c>
      <c r="T30" s="3" t="str">
        <f t="shared" si="5"/>
        <v>Strong</v>
      </c>
      <c r="U30" s="106">
        <v>2.266667</v>
      </c>
      <c r="V30" s="3" t="str">
        <f t="shared" si="6"/>
        <v>Conservative</v>
      </c>
      <c r="W30" s="3">
        <v>20</v>
      </c>
      <c r="X30" s="3" t="str">
        <f t="shared" si="7"/>
        <v>Often</v>
      </c>
      <c r="Y30" s="3" t="s">
        <v>31</v>
      </c>
      <c r="Z30" s="3" t="s">
        <v>34</v>
      </c>
      <c r="AA30" s="3" t="s">
        <v>307</v>
      </c>
      <c r="AB30" s="3">
        <v>0</v>
      </c>
      <c r="AC30" s="106">
        <v>2.9</v>
      </c>
      <c r="AD30" s="3" t="str">
        <f t="shared" si="8"/>
        <v>No</v>
      </c>
      <c r="AE30" s="3" t="s">
        <v>43</v>
      </c>
      <c r="AF30" s="3" t="s">
        <v>308</v>
      </c>
      <c r="AG30" s="3" t="s">
        <v>287</v>
      </c>
      <c r="AH30" s="3" t="s">
        <v>46</v>
      </c>
      <c r="AI30">
        <v>0</v>
      </c>
    </row>
    <row r="31" spans="2:58" x14ac:dyDescent="0.2">
      <c r="B31" t="str">
        <f>'Raw Responses'!B41</f>
        <v>R23</v>
      </c>
      <c r="C31" s="3" t="s">
        <v>305</v>
      </c>
      <c r="D31" s="3" t="s">
        <v>302</v>
      </c>
      <c r="E31" s="3" t="s">
        <v>22</v>
      </c>
      <c r="F31" s="3">
        <v>1500</v>
      </c>
      <c r="G31" s="3" t="str">
        <f t="shared" si="0"/>
        <v>VeryHigh</v>
      </c>
      <c r="H31" s="3" t="s">
        <v>24</v>
      </c>
      <c r="I31" s="3">
        <v>200</v>
      </c>
      <c r="J31" s="3" t="str">
        <f t="shared" si="1"/>
        <v>Medium</v>
      </c>
      <c r="K31" s="3">
        <v>3.3</v>
      </c>
      <c r="L31" s="3" t="str">
        <f t="shared" si="2"/>
        <v>High</v>
      </c>
      <c r="M31" s="3">
        <v>0</v>
      </c>
      <c r="N31" s="3" t="str">
        <f t="shared" si="3"/>
        <v>Low</v>
      </c>
      <c r="O31" s="3">
        <v>2</v>
      </c>
      <c r="P31" s="3">
        <v>2</v>
      </c>
      <c r="Q31" s="3">
        <v>7</v>
      </c>
      <c r="R31" s="3" t="str">
        <f t="shared" si="4"/>
        <v>Old</v>
      </c>
      <c r="S31" s="106">
        <v>6.1333330000000004</v>
      </c>
      <c r="T31" s="3" t="str">
        <f t="shared" si="5"/>
        <v>Strong</v>
      </c>
      <c r="U31" s="106">
        <v>1.0333330000000001</v>
      </c>
      <c r="V31" s="3" t="str">
        <f t="shared" si="6"/>
        <v>Very Conservative</v>
      </c>
      <c r="W31" s="3">
        <v>47</v>
      </c>
      <c r="X31" s="3" t="str">
        <f t="shared" si="7"/>
        <v>Very Often</v>
      </c>
      <c r="Y31" s="3" t="s">
        <v>31</v>
      </c>
      <c r="Z31" s="3" t="s">
        <v>33</v>
      </c>
      <c r="AA31" s="3" t="s">
        <v>303</v>
      </c>
      <c r="AB31" s="3">
        <v>0</v>
      </c>
      <c r="AC31" s="106">
        <v>4.0333329999999998</v>
      </c>
      <c r="AD31" s="3" t="str">
        <f t="shared" si="8"/>
        <v>No</v>
      </c>
      <c r="AE31" s="3" t="s">
        <v>43</v>
      </c>
      <c r="AF31" s="3" t="s">
        <v>304</v>
      </c>
      <c r="AG31" s="3" t="s">
        <v>286</v>
      </c>
      <c r="AH31" s="3" t="s">
        <v>311</v>
      </c>
      <c r="AI31">
        <v>1</v>
      </c>
    </row>
    <row r="32" spans="2:58" x14ac:dyDescent="0.2">
      <c r="B32" t="str">
        <f>'Raw Responses'!B42</f>
        <v>R24</v>
      </c>
      <c r="C32" s="3" t="s">
        <v>305</v>
      </c>
      <c r="D32" s="3" t="s">
        <v>306</v>
      </c>
      <c r="E32" s="3" t="s">
        <v>22</v>
      </c>
      <c r="F32" s="3">
        <v>300</v>
      </c>
      <c r="G32" s="3" t="str">
        <f t="shared" si="0"/>
        <v>Medium</v>
      </c>
      <c r="H32" s="3" t="s">
        <v>24</v>
      </c>
      <c r="I32" s="3">
        <v>1000</v>
      </c>
      <c r="J32" s="3" t="str">
        <f t="shared" si="1"/>
        <v>VeryHigh</v>
      </c>
      <c r="K32" s="3">
        <v>3.5</v>
      </c>
      <c r="L32" s="3" t="str">
        <f t="shared" si="2"/>
        <v>Very High</v>
      </c>
      <c r="M32" s="3">
        <v>2</v>
      </c>
      <c r="N32" s="3" t="str">
        <f t="shared" si="3"/>
        <v>Low</v>
      </c>
      <c r="O32" s="3">
        <v>3</v>
      </c>
      <c r="P32" s="3">
        <v>2</v>
      </c>
      <c r="Q32" s="3">
        <v>2</v>
      </c>
      <c r="R32" s="3" t="str">
        <f t="shared" si="4"/>
        <v>Medium</v>
      </c>
      <c r="S32" s="106">
        <v>4</v>
      </c>
      <c r="T32" s="3" t="str">
        <f t="shared" si="5"/>
        <v>Weak</v>
      </c>
      <c r="U32" s="106">
        <v>3</v>
      </c>
      <c r="V32" s="3" t="str">
        <f t="shared" si="6"/>
        <v>Conservative</v>
      </c>
      <c r="W32" s="3">
        <v>1</v>
      </c>
      <c r="X32" s="3" t="str">
        <f t="shared" si="7"/>
        <v>Rarely</v>
      </c>
      <c r="Y32" s="3" t="s">
        <v>30</v>
      </c>
      <c r="Z32" s="3" t="s">
        <v>34</v>
      </c>
      <c r="AA32" s="3" t="s">
        <v>303</v>
      </c>
      <c r="AB32" s="3">
        <v>0</v>
      </c>
      <c r="AC32" s="106">
        <v>4</v>
      </c>
      <c r="AD32" s="3" t="str">
        <f t="shared" si="8"/>
        <v>No</v>
      </c>
      <c r="AE32" s="3" t="s">
        <v>33</v>
      </c>
      <c r="AF32" s="3" t="s">
        <v>304</v>
      </c>
      <c r="AG32" s="3" t="s">
        <v>287</v>
      </c>
      <c r="AH32" s="3" t="s">
        <v>46</v>
      </c>
      <c r="AI32">
        <v>0</v>
      </c>
    </row>
    <row r="33" spans="2:35" x14ac:dyDescent="0.2">
      <c r="B33" t="str">
        <f>'Raw Responses'!B43</f>
        <v>R25</v>
      </c>
      <c r="C33" s="3" t="s">
        <v>305</v>
      </c>
      <c r="D33" s="3" t="s">
        <v>302</v>
      </c>
      <c r="E33" s="3" t="s">
        <v>16</v>
      </c>
      <c r="F33" s="3">
        <v>1000</v>
      </c>
      <c r="G33" s="3" t="str">
        <f t="shared" si="0"/>
        <v>VeryHigh</v>
      </c>
      <c r="H33" s="3" t="s">
        <v>24</v>
      </c>
      <c r="I33" s="3">
        <v>350</v>
      </c>
      <c r="J33" s="3" t="str">
        <f t="shared" si="1"/>
        <v>Medium</v>
      </c>
      <c r="K33" s="3">
        <v>2.9</v>
      </c>
      <c r="L33" s="3" t="str">
        <f t="shared" si="2"/>
        <v>Medium</v>
      </c>
      <c r="M33" s="3">
        <v>0</v>
      </c>
      <c r="N33" s="3" t="str">
        <f t="shared" si="3"/>
        <v>Low</v>
      </c>
      <c r="O33" s="3">
        <v>2</v>
      </c>
      <c r="P33" s="3">
        <v>2</v>
      </c>
      <c r="Q33" s="3">
        <v>4</v>
      </c>
      <c r="R33" s="3" t="str">
        <f t="shared" si="4"/>
        <v>Medium</v>
      </c>
      <c r="S33" s="106">
        <v>6.1333330000000004</v>
      </c>
      <c r="T33" s="3" t="str">
        <f t="shared" si="5"/>
        <v>Strong</v>
      </c>
      <c r="U33" s="106">
        <v>4.0333329999999998</v>
      </c>
      <c r="V33" s="3" t="str">
        <f t="shared" si="6"/>
        <v>Liberal</v>
      </c>
      <c r="W33" s="3">
        <v>1</v>
      </c>
      <c r="X33" s="3" t="str">
        <f t="shared" si="7"/>
        <v>Rarely</v>
      </c>
      <c r="Y33" s="3" t="s">
        <v>30</v>
      </c>
      <c r="Z33" s="3" t="s">
        <v>34</v>
      </c>
      <c r="AA33" s="3" t="s">
        <v>307</v>
      </c>
      <c r="AB33" s="3">
        <v>0</v>
      </c>
      <c r="AC33" s="106">
        <v>2.0666669999999998</v>
      </c>
      <c r="AD33" s="3" t="str">
        <f t="shared" si="8"/>
        <v>No</v>
      </c>
      <c r="AE33" s="3" t="s">
        <v>43</v>
      </c>
      <c r="AF33" s="3" t="s">
        <v>304</v>
      </c>
      <c r="AG33" s="3" t="s">
        <v>287</v>
      </c>
      <c r="AH33" s="3" t="s">
        <v>46</v>
      </c>
      <c r="AI33">
        <v>3</v>
      </c>
    </row>
    <row r="34" spans="2:35" x14ac:dyDescent="0.2">
      <c r="B34" t="str">
        <f>'Raw Responses'!B44</f>
        <v>R26</v>
      </c>
      <c r="C34" s="3" t="s">
        <v>305</v>
      </c>
      <c r="D34" s="3" t="s">
        <v>302</v>
      </c>
      <c r="E34" s="3" t="s">
        <v>16</v>
      </c>
      <c r="F34" s="3">
        <v>350</v>
      </c>
      <c r="G34" s="3" t="str">
        <f t="shared" si="0"/>
        <v>Medium</v>
      </c>
      <c r="H34" s="3" t="s">
        <v>24</v>
      </c>
      <c r="I34" s="3">
        <v>200</v>
      </c>
      <c r="J34" s="3" t="str">
        <f t="shared" si="1"/>
        <v>Medium</v>
      </c>
      <c r="K34" s="3">
        <v>4</v>
      </c>
      <c r="L34" s="3" t="str">
        <f t="shared" si="2"/>
        <v>Very High</v>
      </c>
      <c r="M34" s="3">
        <v>0</v>
      </c>
      <c r="N34" s="3" t="str">
        <f t="shared" si="3"/>
        <v>Low</v>
      </c>
      <c r="O34" s="3">
        <v>0</v>
      </c>
      <c r="P34" s="3">
        <v>2</v>
      </c>
      <c r="Q34" s="3">
        <v>14</v>
      </c>
      <c r="R34" s="3" t="str">
        <f t="shared" si="4"/>
        <v>Very Old</v>
      </c>
      <c r="S34" s="106">
        <v>6.0333329999999998</v>
      </c>
      <c r="T34" s="3" t="str">
        <f t="shared" si="5"/>
        <v>Strong</v>
      </c>
      <c r="U34" s="106">
        <v>4</v>
      </c>
      <c r="V34" s="3" t="str">
        <f t="shared" si="6"/>
        <v>Liberal</v>
      </c>
      <c r="W34" s="3">
        <v>0</v>
      </c>
      <c r="X34" s="3" t="str">
        <f t="shared" si="7"/>
        <v>Never</v>
      </c>
      <c r="Y34" s="3" t="s">
        <v>30</v>
      </c>
      <c r="Z34" s="3" t="s">
        <v>33</v>
      </c>
      <c r="AA34" s="3" t="s">
        <v>303</v>
      </c>
      <c r="AB34" s="3">
        <v>1</v>
      </c>
      <c r="AC34" s="106">
        <v>4</v>
      </c>
      <c r="AD34" s="3" t="str">
        <f t="shared" si="8"/>
        <v>No</v>
      </c>
      <c r="AE34" s="3" t="s">
        <v>33</v>
      </c>
      <c r="AF34" s="3" t="s">
        <v>304</v>
      </c>
      <c r="AG34" s="3" t="s">
        <v>286</v>
      </c>
      <c r="AH34" s="3" t="s">
        <v>47</v>
      </c>
      <c r="AI34">
        <v>0</v>
      </c>
    </row>
    <row r="35" spans="2:35" x14ac:dyDescent="0.2">
      <c r="B35" t="str">
        <f>'Raw Responses'!B45</f>
        <v>R27</v>
      </c>
      <c r="C35" s="3" t="s">
        <v>305</v>
      </c>
      <c r="D35" s="3" t="s">
        <v>302</v>
      </c>
      <c r="E35" s="3" t="s">
        <v>22</v>
      </c>
      <c r="F35" s="3">
        <v>500</v>
      </c>
      <c r="G35" s="3" t="str">
        <f t="shared" si="0"/>
        <v>High</v>
      </c>
      <c r="H35" s="3" t="s">
        <v>24</v>
      </c>
      <c r="I35" s="3">
        <v>300</v>
      </c>
      <c r="J35" s="3" t="str">
        <f t="shared" si="1"/>
        <v>Medium</v>
      </c>
      <c r="K35" s="3">
        <v>3.23</v>
      </c>
      <c r="L35" s="3" t="str">
        <f t="shared" si="2"/>
        <v>High</v>
      </c>
      <c r="M35" s="3">
        <v>0</v>
      </c>
      <c r="N35" s="3" t="str">
        <f t="shared" si="3"/>
        <v>Low</v>
      </c>
      <c r="O35" s="3">
        <v>2</v>
      </c>
      <c r="P35" s="3">
        <v>3</v>
      </c>
      <c r="Q35" s="3">
        <v>7</v>
      </c>
      <c r="R35" s="3" t="str">
        <f t="shared" si="4"/>
        <v>Old</v>
      </c>
      <c r="S35" s="106">
        <v>6.0666669999999998</v>
      </c>
      <c r="T35" s="3" t="str">
        <f t="shared" si="5"/>
        <v>Strong</v>
      </c>
      <c r="U35" s="106">
        <v>5.0999999999999996</v>
      </c>
      <c r="V35" s="3" t="str">
        <f t="shared" si="6"/>
        <v>Very Liberal</v>
      </c>
      <c r="W35" s="3">
        <v>30</v>
      </c>
      <c r="X35" s="3" t="str">
        <f t="shared" si="7"/>
        <v>Very Often</v>
      </c>
      <c r="Y35" s="3" t="s">
        <v>30</v>
      </c>
      <c r="Z35" s="3" t="s">
        <v>34</v>
      </c>
      <c r="AA35" s="3" t="s">
        <v>303</v>
      </c>
      <c r="AB35" s="3">
        <v>0</v>
      </c>
      <c r="AC35" s="106">
        <v>4.0999999999999996</v>
      </c>
      <c r="AD35" s="3" t="str">
        <f t="shared" si="8"/>
        <v>No</v>
      </c>
      <c r="AE35" s="3" t="s">
        <v>33</v>
      </c>
      <c r="AF35" s="3" t="s">
        <v>304</v>
      </c>
      <c r="AG35" s="3" t="s">
        <v>286</v>
      </c>
      <c r="AH35" s="3" t="s">
        <v>46</v>
      </c>
      <c r="AI35">
        <v>2</v>
      </c>
    </row>
    <row r="36" spans="2:35" x14ac:dyDescent="0.2">
      <c r="B36" t="str">
        <f>'Raw Responses'!B46</f>
        <v>R28</v>
      </c>
      <c r="C36" s="3" t="s">
        <v>305</v>
      </c>
      <c r="D36" s="3" t="s">
        <v>302</v>
      </c>
      <c r="E36" s="3" t="s">
        <v>16</v>
      </c>
      <c r="F36" s="3">
        <v>400</v>
      </c>
      <c r="G36" s="3" t="str">
        <f t="shared" si="0"/>
        <v>Medium</v>
      </c>
      <c r="H36" s="3" t="s">
        <v>24</v>
      </c>
      <c r="I36" s="3">
        <v>37.06</v>
      </c>
      <c r="J36" s="3" t="str">
        <f t="shared" si="1"/>
        <v>Low</v>
      </c>
      <c r="K36" s="3">
        <v>3.1</v>
      </c>
      <c r="L36" s="3" t="str">
        <f t="shared" si="2"/>
        <v>High</v>
      </c>
      <c r="M36" s="3">
        <v>10</v>
      </c>
      <c r="N36" s="3" t="str">
        <f t="shared" si="3"/>
        <v>Medium</v>
      </c>
      <c r="O36" s="3">
        <v>2</v>
      </c>
      <c r="P36" s="3">
        <v>2</v>
      </c>
      <c r="Q36" s="3">
        <v>7</v>
      </c>
      <c r="R36" s="3" t="str">
        <f t="shared" si="4"/>
        <v>Old</v>
      </c>
      <c r="S36" s="106">
        <v>6.4333330000000002</v>
      </c>
      <c r="T36" s="3" t="str">
        <f t="shared" si="5"/>
        <v>Strong</v>
      </c>
      <c r="U36" s="106">
        <v>1.566667</v>
      </c>
      <c r="V36" s="3" t="str">
        <f t="shared" si="6"/>
        <v>Very Conservative</v>
      </c>
      <c r="W36" s="3">
        <v>52</v>
      </c>
      <c r="X36" s="3" t="str">
        <f t="shared" si="7"/>
        <v>Very Often</v>
      </c>
      <c r="Y36" s="3" t="s">
        <v>31</v>
      </c>
      <c r="Z36" s="3" t="s">
        <v>35</v>
      </c>
      <c r="AA36" s="3" t="s">
        <v>303</v>
      </c>
      <c r="AB36" s="3">
        <v>0</v>
      </c>
      <c r="AC36" s="106">
        <v>1.5</v>
      </c>
      <c r="AD36" s="3" t="str">
        <f t="shared" si="8"/>
        <v>No</v>
      </c>
      <c r="AE36" s="3" t="s">
        <v>43</v>
      </c>
      <c r="AF36" s="3" t="s">
        <v>308</v>
      </c>
      <c r="AG36" s="3" t="s">
        <v>286</v>
      </c>
      <c r="AH36" s="3" t="s">
        <v>46</v>
      </c>
      <c r="AI36">
        <v>1</v>
      </c>
    </row>
    <row r="37" spans="2:35" x14ac:dyDescent="0.2">
      <c r="B37" t="str">
        <f>'Raw Responses'!B47</f>
        <v>R29</v>
      </c>
      <c r="C37" s="3" t="s">
        <v>305</v>
      </c>
      <c r="D37" s="3" t="s">
        <v>302</v>
      </c>
      <c r="E37" s="3" t="s">
        <v>22</v>
      </c>
      <c r="F37" s="3">
        <v>300</v>
      </c>
      <c r="G37" s="3" t="str">
        <f t="shared" si="0"/>
        <v>Medium</v>
      </c>
      <c r="H37" s="3" t="s">
        <v>24</v>
      </c>
      <c r="I37" s="3">
        <v>100</v>
      </c>
      <c r="J37" s="3" t="str">
        <f t="shared" si="1"/>
        <v>Low</v>
      </c>
      <c r="K37" s="3">
        <v>3.1</v>
      </c>
      <c r="L37" s="3" t="str">
        <f t="shared" si="2"/>
        <v>High</v>
      </c>
      <c r="M37" s="3">
        <v>0</v>
      </c>
      <c r="N37" s="3" t="str">
        <f t="shared" si="3"/>
        <v>Low</v>
      </c>
      <c r="O37" s="3">
        <v>3</v>
      </c>
      <c r="P37" s="3">
        <v>3</v>
      </c>
      <c r="Q37" s="3">
        <v>10</v>
      </c>
      <c r="R37" s="3" t="str">
        <f t="shared" si="4"/>
        <v>Very Old</v>
      </c>
      <c r="S37" s="106">
        <v>4.9000000000000004</v>
      </c>
      <c r="T37" s="3" t="str">
        <f t="shared" si="5"/>
        <v>Medium</v>
      </c>
      <c r="U37" s="106">
        <v>2</v>
      </c>
      <c r="V37" s="3" t="str">
        <f t="shared" si="6"/>
        <v>Conservative</v>
      </c>
      <c r="W37" s="3">
        <v>25</v>
      </c>
      <c r="X37" s="3" t="str">
        <f t="shared" si="7"/>
        <v>Often</v>
      </c>
      <c r="Y37" s="3" t="s">
        <v>30</v>
      </c>
      <c r="Z37" s="3" t="s">
        <v>34</v>
      </c>
      <c r="AA37" s="3" t="s">
        <v>303</v>
      </c>
      <c r="AB37" s="3">
        <v>0</v>
      </c>
      <c r="AC37" s="106">
        <v>6</v>
      </c>
      <c r="AD37" s="3" t="str">
        <f t="shared" si="8"/>
        <v>Maybe Yes</v>
      </c>
      <c r="AE37" s="3" t="s">
        <v>43</v>
      </c>
      <c r="AF37" s="3" t="s">
        <v>304</v>
      </c>
      <c r="AG37" s="3" t="s">
        <v>286</v>
      </c>
      <c r="AH37" s="3" t="s">
        <v>46</v>
      </c>
      <c r="AI37">
        <v>1</v>
      </c>
    </row>
    <row r="38" spans="2:35" x14ac:dyDescent="0.2">
      <c r="B38" t="str">
        <f>'Raw Responses'!B48</f>
        <v>R30</v>
      </c>
      <c r="C38" s="3" t="s">
        <v>305</v>
      </c>
      <c r="D38" s="3" t="s">
        <v>302</v>
      </c>
      <c r="E38" s="3" t="s">
        <v>17</v>
      </c>
      <c r="F38" s="3">
        <v>100</v>
      </c>
      <c r="G38" s="3" t="str">
        <f t="shared" si="0"/>
        <v>Low</v>
      </c>
      <c r="H38" s="3" t="s">
        <v>24</v>
      </c>
      <c r="I38" s="3">
        <v>17.45</v>
      </c>
      <c r="J38" s="3" t="str">
        <f t="shared" si="1"/>
        <v>Low</v>
      </c>
      <c r="K38" s="3">
        <v>3.55</v>
      </c>
      <c r="L38" s="3" t="str">
        <f t="shared" si="2"/>
        <v>Very High</v>
      </c>
      <c r="M38" s="3">
        <v>10</v>
      </c>
      <c r="N38" s="3" t="str">
        <f t="shared" si="3"/>
        <v>Medium</v>
      </c>
      <c r="O38" s="3">
        <v>3</v>
      </c>
      <c r="P38" s="3">
        <v>3</v>
      </c>
      <c r="Q38" s="3">
        <v>8</v>
      </c>
      <c r="R38" s="3" t="str">
        <f t="shared" si="4"/>
        <v>Old</v>
      </c>
      <c r="S38" s="106">
        <v>4.6333330000000004</v>
      </c>
      <c r="T38" s="3" t="str">
        <f t="shared" si="5"/>
        <v>Medium</v>
      </c>
      <c r="U38" s="106">
        <v>4.6333330000000004</v>
      </c>
      <c r="V38" s="3" t="str">
        <f t="shared" si="6"/>
        <v>Liberal</v>
      </c>
      <c r="W38" s="3">
        <v>15</v>
      </c>
      <c r="X38" s="3" t="str">
        <f t="shared" si="7"/>
        <v>Often</v>
      </c>
      <c r="Y38" s="3" t="s">
        <v>30</v>
      </c>
      <c r="Z38" s="3" t="s">
        <v>34</v>
      </c>
      <c r="AA38" s="3" t="s">
        <v>310</v>
      </c>
      <c r="AB38" s="3">
        <v>0</v>
      </c>
      <c r="AC38" s="106">
        <v>1.3</v>
      </c>
      <c r="AD38" s="3" t="str">
        <f t="shared" si="8"/>
        <v>No</v>
      </c>
      <c r="AE38" s="3" t="s">
        <v>43</v>
      </c>
      <c r="AF38" s="3" t="s">
        <v>308</v>
      </c>
      <c r="AG38" s="3" t="s">
        <v>286</v>
      </c>
      <c r="AH38" s="3" t="s">
        <v>46</v>
      </c>
      <c r="AI38">
        <v>2</v>
      </c>
    </row>
    <row r="39" spans="2:35" x14ac:dyDescent="0.2">
      <c r="B39" t="str">
        <f>'Raw Responses'!B49</f>
        <v>R31</v>
      </c>
      <c r="C39" s="3" t="s">
        <v>305</v>
      </c>
      <c r="D39" s="3" t="s">
        <v>302</v>
      </c>
      <c r="E39" s="3" t="s">
        <v>22</v>
      </c>
      <c r="F39" s="3">
        <v>100</v>
      </c>
      <c r="G39" s="3" t="str">
        <f t="shared" si="0"/>
        <v>Low</v>
      </c>
      <c r="H39" s="3" t="s">
        <v>24</v>
      </c>
      <c r="I39" s="3">
        <v>258</v>
      </c>
      <c r="J39" s="3" t="str">
        <f t="shared" si="1"/>
        <v>Medium</v>
      </c>
      <c r="K39" s="3">
        <v>3.6</v>
      </c>
      <c r="L39" s="3" t="str">
        <f t="shared" si="2"/>
        <v>Very High</v>
      </c>
      <c r="M39" s="3">
        <v>0</v>
      </c>
      <c r="N39" s="3" t="str">
        <f t="shared" si="3"/>
        <v>Low</v>
      </c>
      <c r="O39" s="3">
        <v>2</v>
      </c>
      <c r="P39" s="3">
        <v>3</v>
      </c>
      <c r="Q39" s="3">
        <v>10</v>
      </c>
      <c r="R39" s="3" t="str">
        <f t="shared" si="4"/>
        <v>Very Old</v>
      </c>
      <c r="S39" s="106">
        <v>5.5333329999999998</v>
      </c>
      <c r="T39" s="3" t="str">
        <f t="shared" si="5"/>
        <v>Strong</v>
      </c>
      <c r="U39" s="106">
        <v>6.9</v>
      </c>
      <c r="V39" s="3" t="str">
        <f t="shared" si="6"/>
        <v>Very Liberal</v>
      </c>
      <c r="W39" s="3">
        <v>20</v>
      </c>
      <c r="X39" s="3" t="str">
        <f t="shared" si="7"/>
        <v>Often</v>
      </c>
      <c r="Y39" s="3" t="s">
        <v>30</v>
      </c>
      <c r="Z39" s="3" t="s">
        <v>34</v>
      </c>
      <c r="AA39" s="3" t="s">
        <v>303</v>
      </c>
      <c r="AB39" s="3">
        <v>0</v>
      </c>
      <c r="AC39" s="106">
        <v>3.4333330000000002</v>
      </c>
      <c r="AD39" s="3" t="str">
        <f t="shared" si="8"/>
        <v>No</v>
      </c>
      <c r="AE39" s="3" t="s">
        <v>43</v>
      </c>
      <c r="AF39" s="3" t="s">
        <v>304</v>
      </c>
      <c r="AG39" s="3" t="s">
        <v>287</v>
      </c>
      <c r="AH39" s="3" t="s">
        <v>46</v>
      </c>
      <c r="AI39">
        <v>0</v>
      </c>
    </row>
    <row r="40" spans="2:35" x14ac:dyDescent="0.2">
      <c r="B40" t="str">
        <f>'Raw Responses'!B50</f>
        <v>R32</v>
      </c>
      <c r="C40" s="3" t="s">
        <v>305</v>
      </c>
      <c r="D40" s="3" t="s">
        <v>302</v>
      </c>
      <c r="E40" s="3" t="s">
        <v>22</v>
      </c>
      <c r="F40" s="3">
        <v>500</v>
      </c>
      <c r="G40" s="3" t="str">
        <f t="shared" si="0"/>
        <v>High</v>
      </c>
      <c r="H40" s="3" t="s">
        <v>24</v>
      </c>
      <c r="I40" s="3">
        <v>23</v>
      </c>
      <c r="J40" s="3" t="str">
        <f t="shared" si="1"/>
        <v>Low</v>
      </c>
      <c r="K40" s="3">
        <v>2.5</v>
      </c>
      <c r="L40" s="3" t="str">
        <f t="shared" si="2"/>
        <v>Medium</v>
      </c>
      <c r="M40" s="3">
        <v>20</v>
      </c>
      <c r="N40" s="3" t="str">
        <f t="shared" si="3"/>
        <v>High</v>
      </c>
      <c r="O40" s="3">
        <v>3</v>
      </c>
      <c r="P40" s="3">
        <v>2</v>
      </c>
      <c r="Q40" s="3">
        <v>7</v>
      </c>
      <c r="R40" s="3" t="str">
        <f t="shared" si="4"/>
        <v>Old</v>
      </c>
      <c r="S40" s="106">
        <v>3.3</v>
      </c>
      <c r="T40" s="3" t="str">
        <f t="shared" si="5"/>
        <v>Weak</v>
      </c>
      <c r="U40" s="106">
        <v>2.4333330000000002</v>
      </c>
      <c r="V40" s="3" t="str">
        <f t="shared" si="6"/>
        <v>Conservative</v>
      </c>
      <c r="W40" s="3">
        <v>20</v>
      </c>
      <c r="X40" s="3" t="str">
        <f t="shared" si="7"/>
        <v>Often</v>
      </c>
      <c r="Y40" s="3" t="s">
        <v>30</v>
      </c>
      <c r="Z40" s="3" t="s">
        <v>34</v>
      </c>
      <c r="AA40" s="3" t="s">
        <v>303</v>
      </c>
      <c r="AB40" s="3">
        <v>0</v>
      </c>
      <c r="AC40" s="106">
        <v>3.6666669999999999</v>
      </c>
      <c r="AD40" s="3" t="str">
        <f t="shared" si="8"/>
        <v>No</v>
      </c>
      <c r="AE40" s="3" t="s">
        <v>33</v>
      </c>
      <c r="AF40" s="3" t="s">
        <v>304</v>
      </c>
      <c r="AG40" s="3" t="s">
        <v>287</v>
      </c>
      <c r="AH40" s="3" t="s">
        <v>311</v>
      </c>
      <c r="AI40">
        <v>0</v>
      </c>
    </row>
    <row r="41" spans="2:35" x14ac:dyDescent="0.2">
      <c r="B41" t="str">
        <f>'Raw Responses'!B51</f>
        <v>R33</v>
      </c>
      <c r="C41" s="3" t="s">
        <v>305</v>
      </c>
      <c r="D41" s="3" t="s">
        <v>302</v>
      </c>
      <c r="E41" s="3" t="s">
        <v>16</v>
      </c>
      <c r="F41" s="3">
        <v>500</v>
      </c>
      <c r="G41" s="3" t="str">
        <f t="shared" si="0"/>
        <v>High</v>
      </c>
      <c r="H41" s="3" t="s">
        <v>24</v>
      </c>
      <c r="I41" s="3">
        <v>100</v>
      </c>
      <c r="J41" s="3" t="str">
        <f t="shared" si="1"/>
        <v>Low</v>
      </c>
      <c r="K41" s="3">
        <v>2.8</v>
      </c>
      <c r="L41" s="3" t="str">
        <f t="shared" si="2"/>
        <v>Medium</v>
      </c>
      <c r="M41" s="3">
        <v>0</v>
      </c>
      <c r="N41" s="3" t="str">
        <f t="shared" si="3"/>
        <v>Low</v>
      </c>
      <c r="O41" s="3">
        <v>2</v>
      </c>
      <c r="P41" s="3">
        <v>2</v>
      </c>
      <c r="Q41" s="3">
        <v>6</v>
      </c>
      <c r="R41" s="3" t="str">
        <f t="shared" si="4"/>
        <v>Old</v>
      </c>
      <c r="S41" s="106">
        <v>6</v>
      </c>
      <c r="T41" s="3" t="str">
        <f t="shared" si="5"/>
        <v>Strong</v>
      </c>
      <c r="U41" s="106">
        <v>2</v>
      </c>
      <c r="V41" s="3" t="str">
        <f t="shared" si="6"/>
        <v>Conservative</v>
      </c>
      <c r="W41" s="3">
        <v>5</v>
      </c>
      <c r="X41" s="3" t="str">
        <f t="shared" si="7"/>
        <v>Rarely</v>
      </c>
      <c r="Y41" s="3" t="s">
        <v>32</v>
      </c>
      <c r="Z41" s="3" t="s">
        <v>34</v>
      </c>
      <c r="AA41" s="3" t="s">
        <v>307</v>
      </c>
      <c r="AB41" s="3">
        <v>0</v>
      </c>
      <c r="AC41" s="106">
        <v>2.0333329999999998</v>
      </c>
      <c r="AD41" s="3" t="str">
        <f t="shared" si="8"/>
        <v>No</v>
      </c>
      <c r="AE41" s="3" t="s">
        <v>43</v>
      </c>
      <c r="AF41" s="3" t="s">
        <v>304</v>
      </c>
      <c r="AG41" s="3" t="s">
        <v>286</v>
      </c>
      <c r="AH41" s="3" t="s">
        <v>46</v>
      </c>
      <c r="AI41">
        <v>0</v>
      </c>
    </row>
    <row r="42" spans="2:35" x14ac:dyDescent="0.2">
      <c r="B42" t="str">
        <f>'Raw Responses'!B52</f>
        <v>R34</v>
      </c>
      <c r="C42" s="3" t="s">
        <v>305</v>
      </c>
      <c r="D42" s="3" t="s">
        <v>302</v>
      </c>
      <c r="E42" s="3" t="s">
        <v>22</v>
      </c>
      <c r="F42" s="3">
        <v>500</v>
      </c>
      <c r="G42" s="3" t="str">
        <f t="shared" si="0"/>
        <v>High</v>
      </c>
      <c r="H42" s="3" t="s">
        <v>24</v>
      </c>
      <c r="I42" s="3">
        <v>289</v>
      </c>
      <c r="J42" s="3" t="str">
        <f t="shared" si="1"/>
        <v>Medium</v>
      </c>
      <c r="K42" s="3">
        <v>2.89</v>
      </c>
      <c r="L42" s="3" t="str">
        <f t="shared" si="2"/>
        <v>Medium</v>
      </c>
      <c r="M42" s="3">
        <v>7</v>
      </c>
      <c r="N42" s="3" t="str">
        <f t="shared" si="3"/>
        <v>Low</v>
      </c>
      <c r="O42" s="3">
        <v>3</v>
      </c>
      <c r="P42" s="3">
        <v>3</v>
      </c>
      <c r="Q42" s="3">
        <v>9</v>
      </c>
      <c r="R42" s="3" t="str">
        <f t="shared" si="4"/>
        <v>Old</v>
      </c>
      <c r="S42" s="106">
        <v>5.8</v>
      </c>
      <c r="T42" s="3" t="str">
        <f t="shared" si="5"/>
        <v>Strong</v>
      </c>
      <c r="U42" s="106">
        <v>4.8666669999999996</v>
      </c>
      <c r="V42" s="3" t="str">
        <f t="shared" si="6"/>
        <v>Very Liberal</v>
      </c>
      <c r="W42" s="3">
        <v>2</v>
      </c>
      <c r="X42" s="3" t="str">
        <f t="shared" si="7"/>
        <v>Rarely</v>
      </c>
      <c r="Y42" s="3" t="s">
        <v>30</v>
      </c>
      <c r="Z42" s="3" t="s">
        <v>34</v>
      </c>
      <c r="AA42" s="3" t="s">
        <v>310</v>
      </c>
      <c r="AB42" s="3">
        <v>1</v>
      </c>
      <c r="AC42" s="106">
        <v>2.4666670000000002</v>
      </c>
      <c r="AD42" s="3" t="str">
        <f t="shared" si="8"/>
        <v>No</v>
      </c>
      <c r="AE42" s="3" t="s">
        <v>43</v>
      </c>
      <c r="AF42" s="3" t="s">
        <v>304</v>
      </c>
      <c r="AG42" s="3" t="s">
        <v>286</v>
      </c>
      <c r="AH42" s="3" t="s">
        <v>46</v>
      </c>
      <c r="AI42">
        <v>1</v>
      </c>
    </row>
    <row r="43" spans="2:35" x14ac:dyDescent="0.2">
      <c r="B43" t="str">
        <f>'Raw Responses'!B53</f>
        <v>R35</v>
      </c>
      <c r="C43" s="3" t="s">
        <v>305</v>
      </c>
      <c r="D43" s="3" t="s">
        <v>15</v>
      </c>
      <c r="E43" s="3" t="s">
        <v>15</v>
      </c>
      <c r="F43" s="3">
        <v>15000</v>
      </c>
      <c r="G43" s="3" t="str">
        <f t="shared" si="0"/>
        <v>VeryHigh</v>
      </c>
      <c r="H43" s="3" t="s">
        <v>15</v>
      </c>
      <c r="I43" s="3">
        <v>10000</v>
      </c>
      <c r="J43" s="3" t="str">
        <f t="shared" si="1"/>
        <v>VeryHigh</v>
      </c>
      <c r="K43" s="3">
        <v>2.2000000000000002</v>
      </c>
      <c r="L43" s="3" t="str">
        <f t="shared" si="2"/>
        <v>Low</v>
      </c>
      <c r="M43" s="3">
        <v>0</v>
      </c>
      <c r="N43" s="3" t="str">
        <f t="shared" si="3"/>
        <v>Low</v>
      </c>
      <c r="O43" s="3">
        <v>8</v>
      </c>
      <c r="P43" s="3">
        <v>10</v>
      </c>
      <c r="Q43" s="3">
        <v>80</v>
      </c>
      <c r="R43" s="3" t="str">
        <f t="shared" si="4"/>
        <v>Very Old</v>
      </c>
      <c r="S43" s="106">
        <v>1</v>
      </c>
      <c r="T43" s="3" t="str">
        <f t="shared" si="5"/>
        <v>Weak</v>
      </c>
      <c r="U43" s="106">
        <v>4</v>
      </c>
      <c r="V43" s="3" t="str">
        <f t="shared" si="6"/>
        <v>Liberal</v>
      </c>
      <c r="W43" s="3">
        <v>0</v>
      </c>
      <c r="X43" s="3" t="str">
        <f t="shared" si="7"/>
        <v>Never</v>
      </c>
      <c r="Y43" s="3" t="s">
        <v>30</v>
      </c>
      <c r="Z43" s="3" t="s">
        <v>33</v>
      </c>
      <c r="AA43" s="3" t="s">
        <v>326</v>
      </c>
      <c r="AB43" s="3">
        <v>0</v>
      </c>
      <c r="AC43" s="106">
        <v>4</v>
      </c>
      <c r="AD43" s="3" t="str">
        <f t="shared" si="8"/>
        <v>No</v>
      </c>
      <c r="AE43" s="3" t="s">
        <v>33</v>
      </c>
      <c r="AF43" s="3" t="s">
        <v>15</v>
      </c>
      <c r="AG43" s="3" t="s">
        <v>287</v>
      </c>
      <c r="AH43" s="3" t="s">
        <v>314</v>
      </c>
      <c r="AI43">
        <v>6</v>
      </c>
    </row>
    <row r="44" spans="2:35" x14ac:dyDescent="0.2">
      <c r="B44" t="str">
        <f>'Raw Responses'!B54</f>
        <v>R36</v>
      </c>
      <c r="C44" s="3" t="s">
        <v>305</v>
      </c>
      <c r="D44" s="3" t="s">
        <v>306</v>
      </c>
      <c r="E44" s="3" t="s">
        <v>16</v>
      </c>
      <c r="F44" s="3">
        <v>1500</v>
      </c>
      <c r="G44" s="3" t="str">
        <f t="shared" si="0"/>
        <v>VeryHigh</v>
      </c>
      <c r="H44" s="3" t="s">
        <v>24</v>
      </c>
      <c r="I44" s="3">
        <v>678</v>
      </c>
      <c r="J44" s="3" t="str">
        <f t="shared" si="1"/>
        <v>High</v>
      </c>
      <c r="K44" s="3">
        <v>3.6</v>
      </c>
      <c r="L44" s="3" t="str">
        <f t="shared" si="2"/>
        <v>Very High</v>
      </c>
      <c r="M44" s="3">
        <v>0</v>
      </c>
      <c r="N44" s="3" t="str">
        <f t="shared" si="3"/>
        <v>Low</v>
      </c>
      <c r="O44" s="3">
        <v>2</v>
      </c>
      <c r="P44" s="3">
        <v>1</v>
      </c>
      <c r="Q44" s="3">
        <v>4</v>
      </c>
      <c r="R44" s="3" t="str">
        <f t="shared" si="4"/>
        <v>Medium</v>
      </c>
      <c r="S44" s="106">
        <v>5.9666670000000002</v>
      </c>
      <c r="T44" s="3" t="str">
        <f t="shared" si="5"/>
        <v>Strong</v>
      </c>
      <c r="U44" s="106">
        <v>3.3666670000000001</v>
      </c>
      <c r="V44" s="3" t="str">
        <f t="shared" si="6"/>
        <v>Conservative</v>
      </c>
      <c r="W44" s="3">
        <v>0</v>
      </c>
      <c r="X44" s="3" t="str">
        <f t="shared" si="7"/>
        <v>Never</v>
      </c>
      <c r="Y44" s="3" t="s">
        <v>31</v>
      </c>
      <c r="Z44" s="3" t="s">
        <v>34</v>
      </c>
      <c r="AA44" s="3" t="s">
        <v>307</v>
      </c>
      <c r="AB44" s="3">
        <v>0</v>
      </c>
      <c r="AC44" s="106">
        <v>4.9333330000000002</v>
      </c>
      <c r="AD44" s="3" t="str">
        <f t="shared" si="8"/>
        <v>Maybe No</v>
      </c>
      <c r="AE44" s="3" t="s">
        <v>43</v>
      </c>
      <c r="AF44" s="3" t="s">
        <v>304</v>
      </c>
      <c r="AG44" s="3" t="s">
        <v>287</v>
      </c>
      <c r="AH44" s="3" t="s">
        <v>46</v>
      </c>
      <c r="AI44">
        <v>0</v>
      </c>
    </row>
    <row r="45" spans="2:35" x14ac:dyDescent="0.2">
      <c r="B45" t="str">
        <f>'Raw Responses'!B55</f>
        <v>R37</v>
      </c>
      <c r="C45" s="3" t="s">
        <v>305</v>
      </c>
      <c r="D45" s="3" t="s">
        <v>302</v>
      </c>
      <c r="E45" s="3" t="s">
        <v>22</v>
      </c>
      <c r="F45" s="3">
        <v>700</v>
      </c>
      <c r="G45" s="3" t="str">
        <f t="shared" si="0"/>
        <v>High</v>
      </c>
      <c r="H45" s="3" t="s">
        <v>24</v>
      </c>
      <c r="I45" s="3">
        <v>600</v>
      </c>
      <c r="J45" s="3" t="str">
        <f t="shared" si="1"/>
        <v>High</v>
      </c>
      <c r="K45" s="3">
        <v>2.319</v>
      </c>
      <c r="L45" s="3" t="str">
        <f t="shared" si="2"/>
        <v>Low</v>
      </c>
      <c r="M45" s="3">
        <v>0</v>
      </c>
      <c r="N45" s="3" t="str">
        <f t="shared" si="3"/>
        <v>Low</v>
      </c>
      <c r="O45" s="3">
        <v>3</v>
      </c>
      <c r="P45" s="3">
        <v>2</v>
      </c>
      <c r="Q45" s="3">
        <v>2</v>
      </c>
      <c r="R45" s="3" t="str">
        <f t="shared" si="4"/>
        <v>Medium</v>
      </c>
      <c r="S45" s="106">
        <v>6.266667</v>
      </c>
      <c r="T45" s="3" t="str">
        <f t="shared" si="5"/>
        <v>Strong</v>
      </c>
      <c r="U45" s="106">
        <v>5.8333329999999997</v>
      </c>
      <c r="V45" s="3" t="str">
        <f t="shared" si="6"/>
        <v>Very Liberal</v>
      </c>
      <c r="W45" s="3">
        <v>5</v>
      </c>
      <c r="X45" s="3" t="str">
        <f t="shared" si="7"/>
        <v>Rarely</v>
      </c>
      <c r="Y45" s="3" t="s">
        <v>32</v>
      </c>
      <c r="Z45" s="3" t="s">
        <v>33</v>
      </c>
      <c r="AA45" s="3" t="s">
        <v>303</v>
      </c>
      <c r="AB45" s="3">
        <v>0</v>
      </c>
      <c r="AC45" s="106">
        <v>1</v>
      </c>
      <c r="AD45" s="3" t="str">
        <f t="shared" si="8"/>
        <v>No</v>
      </c>
      <c r="AE45" s="3" t="s">
        <v>43</v>
      </c>
      <c r="AF45" s="3" t="s">
        <v>304</v>
      </c>
      <c r="AG45" s="3" t="s">
        <v>287</v>
      </c>
      <c r="AH45" s="3" t="s">
        <v>46</v>
      </c>
      <c r="AI45">
        <v>0</v>
      </c>
    </row>
    <row r="46" spans="2:35" x14ac:dyDescent="0.2">
      <c r="B46" t="str">
        <f>'Raw Responses'!B56</f>
        <v>R38</v>
      </c>
      <c r="C46" s="3" t="s">
        <v>305</v>
      </c>
      <c r="D46" s="3" t="s">
        <v>302</v>
      </c>
      <c r="E46" s="3" t="s">
        <v>16</v>
      </c>
      <c r="F46" s="3">
        <v>3000</v>
      </c>
      <c r="G46" s="3" t="str">
        <f t="shared" si="0"/>
        <v>VeryHigh</v>
      </c>
      <c r="H46" s="3" t="s">
        <v>25</v>
      </c>
      <c r="I46" s="3">
        <v>220</v>
      </c>
      <c r="J46" s="3" t="str">
        <f t="shared" si="1"/>
        <v>Medium</v>
      </c>
      <c r="K46" s="3">
        <v>2.9</v>
      </c>
      <c r="L46" s="3" t="str">
        <f t="shared" si="2"/>
        <v>Medium</v>
      </c>
      <c r="M46" s="3">
        <v>0</v>
      </c>
      <c r="N46" s="3" t="str">
        <f t="shared" si="3"/>
        <v>Low</v>
      </c>
      <c r="O46" s="3">
        <v>3</v>
      </c>
      <c r="P46" s="3">
        <v>3</v>
      </c>
      <c r="Q46" s="3">
        <v>11</v>
      </c>
      <c r="R46" s="3" t="str">
        <f t="shared" si="4"/>
        <v>Very Old</v>
      </c>
      <c r="S46" s="106">
        <v>5.5333329999999998</v>
      </c>
      <c r="T46" s="3" t="str">
        <f t="shared" si="5"/>
        <v>Strong</v>
      </c>
      <c r="U46" s="106">
        <v>3.1666669999999999</v>
      </c>
      <c r="V46" s="3" t="str">
        <f t="shared" si="6"/>
        <v>Conservative</v>
      </c>
      <c r="W46" s="3">
        <v>0</v>
      </c>
      <c r="X46" s="3" t="str">
        <f t="shared" si="7"/>
        <v>Never</v>
      </c>
      <c r="Y46" s="3" t="s">
        <v>31</v>
      </c>
      <c r="Z46" s="3" t="s">
        <v>34</v>
      </c>
      <c r="AA46" s="3" t="s">
        <v>303</v>
      </c>
      <c r="AB46" s="3">
        <v>0</v>
      </c>
      <c r="AC46" s="106">
        <v>6.0333329999999998</v>
      </c>
      <c r="AD46" s="3" t="str">
        <f t="shared" si="8"/>
        <v>Maybe Yes</v>
      </c>
      <c r="AE46" s="3" t="s">
        <v>33</v>
      </c>
      <c r="AF46" s="3" t="s">
        <v>304</v>
      </c>
      <c r="AG46" s="3" t="s">
        <v>287</v>
      </c>
      <c r="AH46" s="3" t="s">
        <v>46</v>
      </c>
      <c r="AI46">
        <v>0</v>
      </c>
    </row>
    <row r="47" spans="2:35" x14ac:dyDescent="0.2">
      <c r="B47" t="str">
        <f>'Raw Responses'!B57</f>
        <v>R39</v>
      </c>
      <c r="C47" s="3" t="s">
        <v>305</v>
      </c>
      <c r="D47" s="3" t="s">
        <v>302</v>
      </c>
      <c r="E47" s="3" t="s">
        <v>20</v>
      </c>
      <c r="F47" s="3">
        <v>600</v>
      </c>
      <c r="G47" s="3" t="str">
        <f t="shared" si="0"/>
        <v>High</v>
      </c>
      <c r="H47" s="3" t="s">
        <v>24</v>
      </c>
      <c r="I47" s="3">
        <v>80</v>
      </c>
      <c r="J47" s="3" t="str">
        <f t="shared" si="1"/>
        <v>Low</v>
      </c>
      <c r="K47" s="3">
        <v>2.6</v>
      </c>
      <c r="L47" s="3" t="str">
        <f t="shared" si="2"/>
        <v>Medium</v>
      </c>
      <c r="M47" s="3">
        <v>20</v>
      </c>
      <c r="N47" s="3" t="str">
        <f t="shared" si="3"/>
        <v>High</v>
      </c>
      <c r="O47" s="3">
        <v>2</v>
      </c>
      <c r="P47" s="3">
        <v>3</v>
      </c>
      <c r="Q47" s="3">
        <v>6</v>
      </c>
      <c r="R47" s="3" t="str">
        <f t="shared" si="4"/>
        <v>Old</v>
      </c>
      <c r="S47" s="106">
        <v>6</v>
      </c>
      <c r="T47" s="3" t="str">
        <f t="shared" si="5"/>
        <v>Strong</v>
      </c>
      <c r="U47" s="106">
        <v>2</v>
      </c>
      <c r="V47" s="3" t="str">
        <f t="shared" si="6"/>
        <v>Conservative</v>
      </c>
      <c r="W47" s="3">
        <v>3</v>
      </c>
      <c r="X47" s="3" t="str">
        <f t="shared" si="7"/>
        <v>Rarely</v>
      </c>
      <c r="Y47" s="3" t="s">
        <v>30</v>
      </c>
      <c r="Z47" s="3" t="s">
        <v>34</v>
      </c>
      <c r="AA47" s="3" t="s">
        <v>303</v>
      </c>
      <c r="AB47" s="3">
        <v>1</v>
      </c>
      <c r="AC47" s="106">
        <v>5</v>
      </c>
      <c r="AD47" s="3" t="str">
        <f t="shared" si="8"/>
        <v>Maybe No</v>
      </c>
      <c r="AE47" s="3" t="s">
        <v>43</v>
      </c>
      <c r="AF47" s="3" t="s">
        <v>304</v>
      </c>
      <c r="AG47" s="3" t="s">
        <v>286</v>
      </c>
      <c r="AH47" s="3" t="s">
        <v>46</v>
      </c>
      <c r="AI47">
        <v>0</v>
      </c>
    </row>
    <row r="48" spans="2:35" x14ac:dyDescent="0.2">
      <c r="B48" t="str">
        <f>'Raw Responses'!B58</f>
        <v>R40</v>
      </c>
      <c r="C48" s="3" t="s">
        <v>305</v>
      </c>
      <c r="D48" s="3" t="s">
        <v>302</v>
      </c>
      <c r="E48" s="3" t="s">
        <v>22</v>
      </c>
      <c r="F48" s="3">
        <v>560</v>
      </c>
      <c r="G48" s="3" t="str">
        <f t="shared" si="0"/>
        <v>High</v>
      </c>
      <c r="H48" s="3" t="s">
        <v>24</v>
      </c>
      <c r="I48" s="3">
        <v>843</v>
      </c>
      <c r="J48" s="3" t="str">
        <f t="shared" si="1"/>
        <v>High</v>
      </c>
      <c r="K48" s="3">
        <v>2.76</v>
      </c>
      <c r="L48" s="3" t="str">
        <f t="shared" si="2"/>
        <v>Medium</v>
      </c>
      <c r="M48" s="3">
        <v>0</v>
      </c>
      <c r="N48" s="3" t="str">
        <f t="shared" si="3"/>
        <v>Low</v>
      </c>
      <c r="O48" s="3">
        <v>3</v>
      </c>
      <c r="P48" s="3">
        <v>3</v>
      </c>
      <c r="Q48" s="3">
        <v>3</v>
      </c>
      <c r="R48" s="3" t="str">
        <f t="shared" si="4"/>
        <v>Medium</v>
      </c>
      <c r="S48" s="106">
        <v>6.3333329999999997</v>
      </c>
      <c r="T48" s="3" t="str">
        <f t="shared" si="5"/>
        <v>Strong</v>
      </c>
      <c r="U48" s="106">
        <v>2.7</v>
      </c>
      <c r="V48" s="3" t="str">
        <f t="shared" si="6"/>
        <v>Conservative</v>
      </c>
      <c r="W48" s="3">
        <v>0</v>
      </c>
      <c r="X48" s="3" t="str">
        <f t="shared" si="7"/>
        <v>Never</v>
      </c>
      <c r="Y48" s="3" t="s">
        <v>29</v>
      </c>
      <c r="Z48" s="3" t="s">
        <v>34</v>
      </c>
      <c r="AA48" s="3" t="s">
        <v>303</v>
      </c>
      <c r="AB48" s="3">
        <v>1</v>
      </c>
      <c r="AC48" s="106">
        <v>1.1666669999999999</v>
      </c>
      <c r="AD48" s="3" t="str">
        <f t="shared" si="8"/>
        <v>No</v>
      </c>
      <c r="AE48" s="3" t="s">
        <v>43</v>
      </c>
      <c r="AF48" s="3" t="s">
        <v>304</v>
      </c>
      <c r="AG48" s="3" t="s">
        <v>287</v>
      </c>
      <c r="AH48" s="3" t="s">
        <v>47</v>
      </c>
      <c r="AI48">
        <v>0</v>
      </c>
    </row>
    <row r="49" spans="2:35" x14ac:dyDescent="0.2">
      <c r="B49" t="str">
        <f>'Raw Responses'!B59</f>
        <v>R41</v>
      </c>
      <c r="C49" s="3" t="s">
        <v>305</v>
      </c>
      <c r="D49" s="3" t="s">
        <v>302</v>
      </c>
      <c r="E49" s="3" t="s">
        <v>16</v>
      </c>
      <c r="F49" s="3">
        <v>200</v>
      </c>
      <c r="G49" s="3" t="str">
        <f t="shared" si="0"/>
        <v>Medium</v>
      </c>
      <c r="H49" s="3" t="s">
        <v>24</v>
      </c>
      <c r="I49" s="3">
        <v>0</v>
      </c>
      <c r="J49" s="3" t="str">
        <f t="shared" si="1"/>
        <v>Low</v>
      </c>
      <c r="K49" s="3">
        <v>4</v>
      </c>
      <c r="L49" s="3" t="str">
        <f t="shared" si="2"/>
        <v>Very High</v>
      </c>
      <c r="M49" s="3">
        <v>0</v>
      </c>
      <c r="N49" s="3" t="str">
        <f t="shared" si="3"/>
        <v>Low</v>
      </c>
      <c r="O49" s="3">
        <v>2</v>
      </c>
      <c r="P49" s="3">
        <v>2</v>
      </c>
      <c r="Q49" s="3">
        <v>3</v>
      </c>
      <c r="R49" s="3" t="str">
        <f t="shared" si="4"/>
        <v>Medium</v>
      </c>
      <c r="S49" s="106">
        <v>3.6</v>
      </c>
      <c r="T49" s="3" t="str">
        <f t="shared" si="5"/>
        <v>Weak</v>
      </c>
      <c r="U49" s="106">
        <v>4.3666669999999996</v>
      </c>
      <c r="V49" s="3" t="str">
        <f t="shared" si="6"/>
        <v>Liberal</v>
      </c>
      <c r="W49" s="3">
        <v>6</v>
      </c>
      <c r="X49" s="3" t="str">
        <f t="shared" si="7"/>
        <v>Rarely</v>
      </c>
      <c r="Y49" s="3" t="s">
        <v>30</v>
      </c>
      <c r="Z49" s="3" t="s">
        <v>34</v>
      </c>
      <c r="AA49" s="3" t="s">
        <v>303</v>
      </c>
      <c r="AB49" s="3">
        <v>1</v>
      </c>
      <c r="AC49" s="106">
        <v>2.1333329999999999</v>
      </c>
      <c r="AD49" s="3" t="str">
        <f t="shared" si="8"/>
        <v>No</v>
      </c>
      <c r="AE49" s="3" t="s">
        <v>43</v>
      </c>
      <c r="AF49" s="3" t="s">
        <v>308</v>
      </c>
      <c r="AG49" s="3" t="s">
        <v>286</v>
      </c>
      <c r="AH49" s="3" t="s">
        <v>46</v>
      </c>
      <c r="AI49">
        <v>3</v>
      </c>
    </row>
    <row r="50" spans="2:35" x14ac:dyDescent="0.2">
      <c r="B50" t="str">
        <f>'Raw Responses'!B60</f>
        <v>R42</v>
      </c>
      <c r="C50" s="3" t="s">
        <v>305</v>
      </c>
      <c r="D50" s="3" t="s">
        <v>309</v>
      </c>
      <c r="E50" s="3" t="s">
        <v>22</v>
      </c>
      <c r="F50" s="3">
        <v>1000</v>
      </c>
      <c r="G50" s="3" t="str">
        <f t="shared" si="0"/>
        <v>VeryHigh</v>
      </c>
      <c r="H50" s="3" t="s">
        <v>25</v>
      </c>
      <c r="I50" s="3">
        <v>4000</v>
      </c>
      <c r="J50" s="3" t="str">
        <f t="shared" si="1"/>
        <v>VeryHigh</v>
      </c>
      <c r="K50" s="3">
        <v>3.3</v>
      </c>
      <c r="L50" s="3" t="str">
        <f t="shared" si="2"/>
        <v>High</v>
      </c>
      <c r="M50" s="3">
        <v>45</v>
      </c>
      <c r="N50" s="3" t="str">
        <f t="shared" si="3"/>
        <v>Very High</v>
      </c>
      <c r="O50" s="3">
        <v>3</v>
      </c>
      <c r="P50" s="3">
        <v>4</v>
      </c>
      <c r="Q50" s="3">
        <v>6</v>
      </c>
      <c r="R50" s="3" t="str">
        <f t="shared" si="4"/>
        <v>Old</v>
      </c>
      <c r="S50" s="106">
        <v>6.8</v>
      </c>
      <c r="T50" s="3" t="str">
        <f t="shared" si="5"/>
        <v>Very Strong</v>
      </c>
      <c r="U50" s="106">
        <v>2.1666669999999999</v>
      </c>
      <c r="V50" s="3" t="str">
        <f t="shared" si="6"/>
        <v>Conservative</v>
      </c>
      <c r="W50" s="3">
        <v>52</v>
      </c>
      <c r="X50" s="3" t="str">
        <f t="shared" si="7"/>
        <v>Very Often</v>
      </c>
      <c r="Y50" s="3" t="s">
        <v>30</v>
      </c>
      <c r="Z50" s="3" t="s">
        <v>35</v>
      </c>
      <c r="AA50" s="3" t="s">
        <v>303</v>
      </c>
      <c r="AB50" s="3">
        <v>0</v>
      </c>
      <c r="AC50" s="106">
        <v>2.2000000000000002</v>
      </c>
      <c r="AD50" s="3" t="str">
        <f t="shared" si="8"/>
        <v>No</v>
      </c>
      <c r="AE50" s="3" t="s">
        <v>33</v>
      </c>
      <c r="AF50" s="3" t="s">
        <v>304</v>
      </c>
      <c r="AG50" s="3" t="s">
        <v>285</v>
      </c>
      <c r="AH50" s="3" t="s">
        <v>314</v>
      </c>
      <c r="AI50">
        <v>0</v>
      </c>
    </row>
    <row r="51" spans="2:35" x14ac:dyDescent="0.2">
      <c r="B51" t="str">
        <f>'Raw Responses'!B61</f>
        <v>R43</v>
      </c>
      <c r="C51" s="3" t="s">
        <v>305</v>
      </c>
      <c r="D51" s="3" t="s">
        <v>306</v>
      </c>
      <c r="E51" s="3" t="s">
        <v>16</v>
      </c>
      <c r="F51" s="3">
        <v>300</v>
      </c>
      <c r="G51" s="3" t="str">
        <f t="shared" si="0"/>
        <v>Medium</v>
      </c>
      <c r="H51" s="3" t="s">
        <v>26</v>
      </c>
      <c r="I51" s="3">
        <v>200</v>
      </c>
      <c r="J51" s="3" t="str">
        <f t="shared" si="1"/>
        <v>Medium</v>
      </c>
      <c r="K51" s="3">
        <v>3.6</v>
      </c>
      <c r="L51" s="3" t="str">
        <f t="shared" si="2"/>
        <v>Very High</v>
      </c>
      <c r="M51" s="3">
        <v>0</v>
      </c>
      <c r="N51" s="3" t="str">
        <f t="shared" si="3"/>
        <v>Low</v>
      </c>
      <c r="O51" s="3">
        <v>2</v>
      </c>
      <c r="P51" s="3">
        <v>3</v>
      </c>
      <c r="Q51" s="3">
        <v>31</v>
      </c>
      <c r="R51" s="3" t="str">
        <f t="shared" si="4"/>
        <v>Very Old</v>
      </c>
      <c r="S51" s="106">
        <v>6</v>
      </c>
      <c r="T51" s="3" t="str">
        <f t="shared" si="5"/>
        <v>Strong</v>
      </c>
      <c r="U51" s="106">
        <v>1.4666669999999999</v>
      </c>
      <c r="V51" s="3" t="str">
        <f t="shared" si="6"/>
        <v>Very Conservative</v>
      </c>
      <c r="W51" s="3">
        <v>20</v>
      </c>
      <c r="X51" s="3" t="str">
        <f t="shared" si="7"/>
        <v>Often</v>
      </c>
      <c r="Y51" s="3" t="s">
        <v>31</v>
      </c>
      <c r="Z51" s="3" t="s">
        <v>35</v>
      </c>
      <c r="AA51" s="3" t="s">
        <v>303</v>
      </c>
      <c r="AB51" s="3">
        <v>0</v>
      </c>
      <c r="AC51" s="106">
        <v>2</v>
      </c>
      <c r="AD51" s="3" t="str">
        <f t="shared" si="8"/>
        <v>No</v>
      </c>
      <c r="AE51" s="3" t="s">
        <v>43</v>
      </c>
      <c r="AF51" s="3" t="s">
        <v>304</v>
      </c>
      <c r="AG51" s="3" t="s">
        <v>286</v>
      </c>
      <c r="AH51" s="3" t="s">
        <v>46</v>
      </c>
      <c r="AI51">
        <v>3</v>
      </c>
    </row>
    <row r="52" spans="2:35" x14ac:dyDescent="0.2">
      <c r="B52" t="str">
        <f>'Raw Responses'!B62</f>
        <v>R44</v>
      </c>
      <c r="C52" s="3" t="s">
        <v>301</v>
      </c>
      <c r="D52" s="3" t="s">
        <v>309</v>
      </c>
      <c r="E52" s="3" t="s">
        <v>15</v>
      </c>
      <c r="F52" s="3">
        <v>5</v>
      </c>
      <c r="G52" s="3" t="str">
        <f t="shared" si="0"/>
        <v>Low</v>
      </c>
      <c r="H52" s="3" t="s">
        <v>25</v>
      </c>
      <c r="I52" s="3">
        <v>0</v>
      </c>
      <c r="J52" s="3" t="str">
        <f t="shared" si="1"/>
        <v>Low</v>
      </c>
      <c r="K52" s="3">
        <v>4</v>
      </c>
      <c r="L52" s="3" t="str">
        <f t="shared" si="2"/>
        <v>Very High</v>
      </c>
      <c r="M52" s="3">
        <v>60</v>
      </c>
      <c r="N52" s="3" t="str">
        <f t="shared" si="3"/>
        <v>Very High</v>
      </c>
      <c r="O52" s="3">
        <v>5</v>
      </c>
      <c r="P52" s="3">
        <v>5</v>
      </c>
      <c r="Q52" s="3">
        <v>1</v>
      </c>
      <c r="R52" s="3" t="str">
        <f t="shared" si="4"/>
        <v>New</v>
      </c>
      <c r="S52" s="106">
        <v>4.0666669999999998</v>
      </c>
      <c r="T52" s="3" t="str">
        <f t="shared" si="5"/>
        <v>Weak</v>
      </c>
      <c r="U52" s="106">
        <v>5.0999999999999996</v>
      </c>
      <c r="V52" s="3" t="str">
        <f t="shared" si="6"/>
        <v>Very Liberal</v>
      </c>
      <c r="W52" s="3">
        <v>2</v>
      </c>
      <c r="X52" s="3" t="str">
        <f t="shared" si="7"/>
        <v>Rarely</v>
      </c>
      <c r="Y52" s="3" t="s">
        <v>29</v>
      </c>
      <c r="Z52" s="3" t="s">
        <v>35</v>
      </c>
      <c r="AA52" s="3" t="s">
        <v>326</v>
      </c>
      <c r="AB52" s="3">
        <v>1</v>
      </c>
      <c r="AC52" s="106">
        <v>4.0999999999999996</v>
      </c>
      <c r="AD52" s="3" t="str">
        <f t="shared" si="8"/>
        <v>No</v>
      </c>
      <c r="AE52" s="3" t="s">
        <v>33</v>
      </c>
      <c r="AF52" s="3" t="s">
        <v>304</v>
      </c>
      <c r="AG52" s="3" t="s">
        <v>286</v>
      </c>
      <c r="AH52" s="3" t="s">
        <v>46</v>
      </c>
      <c r="AI52">
        <v>0</v>
      </c>
    </row>
    <row r="53" spans="2:35" x14ac:dyDescent="0.2">
      <c r="B53" t="str">
        <f>'Raw Responses'!B63</f>
        <v>R45</v>
      </c>
      <c r="C53" s="3" t="s">
        <v>305</v>
      </c>
      <c r="D53" s="3" t="s">
        <v>302</v>
      </c>
      <c r="E53" s="3" t="s">
        <v>16</v>
      </c>
      <c r="F53" s="3">
        <v>600</v>
      </c>
      <c r="G53" s="3" t="str">
        <f t="shared" si="0"/>
        <v>High</v>
      </c>
      <c r="H53" s="3" t="s">
        <v>24</v>
      </c>
      <c r="I53" s="3">
        <v>800</v>
      </c>
      <c r="J53" s="3" t="str">
        <f t="shared" si="1"/>
        <v>High</v>
      </c>
      <c r="K53" s="3">
        <v>2.8</v>
      </c>
      <c r="L53" s="3" t="str">
        <f t="shared" si="2"/>
        <v>Medium</v>
      </c>
      <c r="M53" s="3">
        <v>15</v>
      </c>
      <c r="N53" s="3" t="str">
        <f t="shared" si="3"/>
        <v>Medium</v>
      </c>
      <c r="O53" s="3">
        <v>3</v>
      </c>
      <c r="P53" s="3">
        <v>5</v>
      </c>
      <c r="Q53" s="3">
        <v>8</v>
      </c>
      <c r="R53" s="3" t="str">
        <f t="shared" si="4"/>
        <v>Old</v>
      </c>
      <c r="S53" s="106">
        <v>5.8</v>
      </c>
      <c r="T53" s="3" t="str">
        <f t="shared" si="5"/>
        <v>Strong</v>
      </c>
      <c r="U53" s="106">
        <v>5.1666670000000003</v>
      </c>
      <c r="V53" s="3" t="str">
        <f t="shared" si="6"/>
        <v>Very Liberal</v>
      </c>
      <c r="W53" s="3">
        <v>0</v>
      </c>
      <c r="X53" s="3" t="str">
        <f t="shared" si="7"/>
        <v>Never</v>
      </c>
      <c r="Y53" s="3" t="s">
        <v>30</v>
      </c>
      <c r="Z53" s="3" t="s">
        <v>34</v>
      </c>
      <c r="AA53" s="3" t="s">
        <v>303</v>
      </c>
      <c r="AB53" s="3">
        <v>0</v>
      </c>
      <c r="AC53" s="106">
        <v>7</v>
      </c>
      <c r="AD53" s="3" t="str">
        <f t="shared" si="8"/>
        <v>Yes</v>
      </c>
      <c r="AE53" s="3" t="s">
        <v>43</v>
      </c>
      <c r="AF53" s="3" t="s">
        <v>304</v>
      </c>
      <c r="AG53" s="3" t="s">
        <v>287</v>
      </c>
      <c r="AH53" s="3" t="s">
        <v>46</v>
      </c>
      <c r="AI53">
        <v>1</v>
      </c>
    </row>
    <row r="54" spans="2:35" x14ac:dyDescent="0.2">
      <c r="B54" t="str">
        <f>'Raw Responses'!B64</f>
        <v>R46</v>
      </c>
      <c r="C54" s="3" t="s">
        <v>305</v>
      </c>
      <c r="D54" s="3" t="s">
        <v>302</v>
      </c>
      <c r="E54" s="3" t="s">
        <v>20</v>
      </c>
      <c r="F54" s="3">
        <v>100</v>
      </c>
      <c r="G54" s="3" t="str">
        <f t="shared" si="0"/>
        <v>Low</v>
      </c>
      <c r="H54" s="3" t="s">
        <v>24</v>
      </c>
      <c r="I54" s="3">
        <v>37.5</v>
      </c>
      <c r="J54" s="3" t="str">
        <f t="shared" si="1"/>
        <v>Low</v>
      </c>
      <c r="K54" s="3">
        <v>3.5</v>
      </c>
      <c r="L54" s="3" t="str">
        <f t="shared" si="2"/>
        <v>Very High</v>
      </c>
      <c r="M54" s="3">
        <v>0</v>
      </c>
      <c r="N54" s="3" t="str">
        <f t="shared" si="3"/>
        <v>Low</v>
      </c>
      <c r="O54" s="3">
        <v>2</v>
      </c>
      <c r="P54" s="3">
        <v>2</v>
      </c>
      <c r="Q54" s="3">
        <v>12</v>
      </c>
      <c r="R54" s="3" t="str">
        <f t="shared" si="4"/>
        <v>Very Old</v>
      </c>
      <c r="S54" s="106">
        <v>5.8666669999999996</v>
      </c>
      <c r="T54" s="3" t="str">
        <f t="shared" si="5"/>
        <v>Strong</v>
      </c>
      <c r="U54" s="106">
        <v>5.5333329999999998</v>
      </c>
      <c r="V54" s="3" t="str">
        <f t="shared" si="6"/>
        <v>Very Liberal</v>
      </c>
      <c r="W54" s="3">
        <v>20</v>
      </c>
      <c r="X54" s="3" t="str">
        <f t="shared" si="7"/>
        <v>Often</v>
      </c>
      <c r="Y54" s="3" t="s">
        <v>31</v>
      </c>
      <c r="Z54" s="3" t="s">
        <v>34</v>
      </c>
      <c r="AA54" s="3" t="s">
        <v>303</v>
      </c>
      <c r="AB54" s="3">
        <v>0</v>
      </c>
      <c r="AC54" s="106">
        <v>3.233333</v>
      </c>
      <c r="AD54" s="3" t="str">
        <f t="shared" si="8"/>
        <v>No</v>
      </c>
      <c r="AE54" s="3" t="s">
        <v>43</v>
      </c>
      <c r="AF54" s="3" t="s">
        <v>304</v>
      </c>
      <c r="AG54" s="3" t="s">
        <v>287</v>
      </c>
      <c r="AH54" s="3" t="s">
        <v>46</v>
      </c>
      <c r="AI54">
        <v>0</v>
      </c>
    </row>
    <row r="55" spans="2:35" x14ac:dyDescent="0.2">
      <c r="B55" t="str">
        <f>'Raw Responses'!B65</f>
        <v>R47</v>
      </c>
      <c r="C55" s="3" t="s">
        <v>305</v>
      </c>
      <c r="D55" s="3" t="s">
        <v>302</v>
      </c>
      <c r="E55" s="3" t="s">
        <v>16</v>
      </c>
      <c r="F55" s="3">
        <v>290</v>
      </c>
      <c r="G55" s="3" t="str">
        <f t="shared" si="0"/>
        <v>Medium</v>
      </c>
      <c r="H55" s="3" t="s">
        <v>24</v>
      </c>
      <c r="I55" s="3">
        <v>100</v>
      </c>
      <c r="J55" s="3" t="str">
        <f t="shared" si="1"/>
        <v>Low</v>
      </c>
      <c r="K55" s="3">
        <v>2.7</v>
      </c>
      <c r="L55" s="3" t="str">
        <f t="shared" si="2"/>
        <v>Medium</v>
      </c>
      <c r="M55" s="3">
        <v>0</v>
      </c>
      <c r="N55" s="3" t="str">
        <f t="shared" si="3"/>
        <v>Low</v>
      </c>
      <c r="O55" s="3">
        <v>2</v>
      </c>
      <c r="P55" s="3">
        <v>2</v>
      </c>
      <c r="Q55" s="3">
        <v>11</v>
      </c>
      <c r="R55" s="3" t="str">
        <f t="shared" si="4"/>
        <v>Very Old</v>
      </c>
      <c r="S55" s="106">
        <v>6.9</v>
      </c>
      <c r="T55" s="3" t="str">
        <f t="shared" si="5"/>
        <v>Very Strong</v>
      </c>
      <c r="U55" s="106">
        <v>3.9</v>
      </c>
      <c r="V55" s="3" t="str">
        <f t="shared" si="6"/>
        <v>Liberal</v>
      </c>
      <c r="W55" s="3">
        <v>10</v>
      </c>
      <c r="X55" s="3" t="str">
        <f t="shared" si="7"/>
        <v>Often</v>
      </c>
      <c r="Y55" s="3" t="s">
        <v>31</v>
      </c>
      <c r="Z55" s="3" t="s">
        <v>34</v>
      </c>
      <c r="AA55" s="3" t="s">
        <v>303</v>
      </c>
      <c r="AB55" s="3">
        <v>0</v>
      </c>
      <c r="AC55" s="106">
        <v>2.1333329999999999</v>
      </c>
      <c r="AD55" s="3" t="str">
        <f t="shared" si="8"/>
        <v>No</v>
      </c>
      <c r="AE55" s="3" t="s">
        <v>33</v>
      </c>
      <c r="AF55" s="3" t="s">
        <v>304</v>
      </c>
      <c r="AG55" s="3" t="s">
        <v>286</v>
      </c>
      <c r="AH55" s="3" t="s">
        <v>46</v>
      </c>
      <c r="AI55">
        <v>2</v>
      </c>
    </row>
    <row r="56" spans="2:35" x14ac:dyDescent="0.2">
      <c r="B56" t="str">
        <f>'Raw Responses'!B66</f>
        <v>R48</v>
      </c>
      <c r="C56" s="3" t="s">
        <v>305</v>
      </c>
      <c r="D56" s="3" t="s">
        <v>302</v>
      </c>
      <c r="E56" s="3" t="s">
        <v>20</v>
      </c>
      <c r="F56" s="3">
        <v>500</v>
      </c>
      <c r="G56" s="3" t="str">
        <f t="shared" si="0"/>
        <v>High</v>
      </c>
      <c r="H56" s="3" t="s">
        <v>24</v>
      </c>
      <c r="I56" s="3">
        <v>758</v>
      </c>
      <c r="J56" s="3" t="str">
        <f t="shared" si="1"/>
        <v>High</v>
      </c>
      <c r="K56" s="3">
        <v>1.6</v>
      </c>
      <c r="L56" s="3" t="str">
        <f t="shared" si="2"/>
        <v>Low</v>
      </c>
      <c r="M56" s="3">
        <v>0</v>
      </c>
      <c r="N56" s="3" t="str">
        <f t="shared" si="3"/>
        <v>Low</v>
      </c>
      <c r="O56" s="3">
        <v>2</v>
      </c>
      <c r="P56" s="3">
        <v>2</v>
      </c>
      <c r="Q56" s="3">
        <v>3</v>
      </c>
      <c r="R56" s="3" t="str">
        <f t="shared" si="4"/>
        <v>Medium</v>
      </c>
      <c r="S56" s="106">
        <v>5.5333329999999998</v>
      </c>
      <c r="T56" s="3" t="str">
        <f t="shared" si="5"/>
        <v>Strong</v>
      </c>
      <c r="U56" s="106">
        <v>4.6333330000000004</v>
      </c>
      <c r="V56" s="3" t="str">
        <f t="shared" si="6"/>
        <v>Liberal</v>
      </c>
      <c r="W56" s="3">
        <v>15</v>
      </c>
      <c r="X56" s="3" t="str">
        <f t="shared" si="7"/>
        <v>Often</v>
      </c>
      <c r="Y56" s="3" t="s">
        <v>30</v>
      </c>
      <c r="Z56" s="3" t="s">
        <v>34</v>
      </c>
      <c r="AA56" s="3" t="s">
        <v>303</v>
      </c>
      <c r="AB56" s="3">
        <v>1</v>
      </c>
      <c r="AC56" s="106">
        <v>5.1666670000000003</v>
      </c>
      <c r="AD56" s="3" t="str">
        <f t="shared" si="8"/>
        <v>Maybe No</v>
      </c>
      <c r="AE56" s="3" t="s">
        <v>43</v>
      </c>
      <c r="AF56" s="3" t="s">
        <v>308</v>
      </c>
      <c r="AG56" s="3" t="s">
        <v>287</v>
      </c>
      <c r="AH56" s="3" t="s">
        <v>46</v>
      </c>
      <c r="AI56">
        <v>2</v>
      </c>
    </row>
    <row r="57" spans="2:35" x14ac:dyDescent="0.2">
      <c r="B57" t="str">
        <f>'Raw Responses'!B67</f>
        <v>R49</v>
      </c>
      <c r="C57" s="3" t="s">
        <v>305</v>
      </c>
      <c r="D57" s="3" t="s">
        <v>302</v>
      </c>
      <c r="E57" s="3" t="s">
        <v>16</v>
      </c>
      <c r="F57" s="3">
        <v>60</v>
      </c>
      <c r="G57" s="3" t="str">
        <f t="shared" si="0"/>
        <v>Low</v>
      </c>
      <c r="H57" s="3" t="s">
        <v>24</v>
      </c>
      <c r="I57" s="3">
        <v>0</v>
      </c>
      <c r="J57" s="3" t="str">
        <f t="shared" si="1"/>
        <v>Low</v>
      </c>
      <c r="K57" s="3">
        <v>3.3820000000000001</v>
      </c>
      <c r="L57" s="3" t="str">
        <f t="shared" si="2"/>
        <v>High</v>
      </c>
      <c r="M57" s="3">
        <v>0</v>
      </c>
      <c r="N57" s="3" t="str">
        <f t="shared" si="3"/>
        <v>Low</v>
      </c>
      <c r="O57" s="3">
        <v>2</v>
      </c>
      <c r="P57" s="3">
        <v>3</v>
      </c>
      <c r="Q57" s="3">
        <v>15</v>
      </c>
      <c r="R57" s="3" t="str">
        <f t="shared" si="4"/>
        <v>Very Old</v>
      </c>
      <c r="S57" s="106">
        <v>5.8666669999999996</v>
      </c>
      <c r="T57" s="3" t="str">
        <f t="shared" si="5"/>
        <v>Strong</v>
      </c>
      <c r="U57" s="106">
        <v>4.0666669999999998</v>
      </c>
      <c r="V57" s="3" t="str">
        <f t="shared" si="6"/>
        <v>Liberal</v>
      </c>
      <c r="W57" s="3">
        <v>0</v>
      </c>
      <c r="X57" s="3" t="str">
        <f t="shared" si="7"/>
        <v>Never</v>
      </c>
      <c r="Y57" s="3" t="s">
        <v>31</v>
      </c>
      <c r="Z57" s="3" t="s">
        <v>34</v>
      </c>
      <c r="AA57" s="3" t="s">
        <v>310</v>
      </c>
      <c r="AB57" s="3">
        <v>0</v>
      </c>
      <c r="AC57" s="106">
        <v>4.0999999999999996</v>
      </c>
      <c r="AD57" s="3" t="str">
        <f t="shared" si="8"/>
        <v>No</v>
      </c>
      <c r="AE57" s="3" t="s">
        <v>41</v>
      </c>
      <c r="AF57" s="3" t="s">
        <v>304</v>
      </c>
      <c r="AG57" s="3" t="s">
        <v>285</v>
      </c>
      <c r="AH57" s="3" t="s">
        <v>314</v>
      </c>
      <c r="AI57">
        <v>1</v>
      </c>
    </row>
    <row r="58" spans="2:35" x14ac:dyDescent="0.2">
      <c r="B58" t="str">
        <f>'Raw Responses'!B68</f>
        <v>R50</v>
      </c>
      <c r="C58" s="3" t="s">
        <v>305</v>
      </c>
      <c r="D58" s="3" t="s">
        <v>306</v>
      </c>
      <c r="E58" s="3" t="s">
        <v>16</v>
      </c>
      <c r="F58" s="3">
        <v>600</v>
      </c>
      <c r="G58" s="3" t="str">
        <f t="shared" si="0"/>
        <v>High</v>
      </c>
      <c r="H58" s="3" t="s">
        <v>24</v>
      </c>
      <c r="I58" s="3">
        <v>17</v>
      </c>
      <c r="J58" s="3" t="str">
        <f t="shared" si="1"/>
        <v>Low</v>
      </c>
      <c r="K58" s="3">
        <v>3.3</v>
      </c>
      <c r="L58" s="3" t="str">
        <f t="shared" si="2"/>
        <v>High</v>
      </c>
      <c r="M58" s="3">
        <v>0</v>
      </c>
      <c r="N58" s="3" t="str">
        <f t="shared" si="3"/>
        <v>Low</v>
      </c>
      <c r="O58" s="3">
        <v>3</v>
      </c>
      <c r="P58" s="3">
        <v>4</v>
      </c>
      <c r="Q58" s="3">
        <v>2</v>
      </c>
      <c r="R58" s="3" t="str">
        <f t="shared" si="4"/>
        <v>Medium</v>
      </c>
      <c r="S58" s="106">
        <v>5.233333</v>
      </c>
      <c r="T58" s="3" t="str">
        <f t="shared" si="5"/>
        <v>Medium</v>
      </c>
      <c r="U58" s="106">
        <v>5.0666669999999998</v>
      </c>
      <c r="V58" s="3" t="str">
        <f t="shared" si="6"/>
        <v>Very Liberal</v>
      </c>
      <c r="W58" s="3">
        <v>3</v>
      </c>
      <c r="X58" s="3" t="str">
        <f t="shared" si="7"/>
        <v>Rarely</v>
      </c>
      <c r="Y58" s="3" t="s">
        <v>31</v>
      </c>
      <c r="Z58" s="3" t="s">
        <v>33</v>
      </c>
      <c r="AA58" s="3" t="s">
        <v>303</v>
      </c>
      <c r="AB58" s="3">
        <v>0</v>
      </c>
      <c r="AC58" s="106">
        <v>1.9</v>
      </c>
      <c r="AD58" s="3" t="str">
        <f t="shared" si="8"/>
        <v>No</v>
      </c>
      <c r="AE58" s="3" t="s">
        <v>43</v>
      </c>
      <c r="AF58" s="3" t="s">
        <v>308</v>
      </c>
      <c r="AG58" s="3" t="s">
        <v>286</v>
      </c>
      <c r="AH58" s="3" t="s">
        <v>314</v>
      </c>
      <c r="AI58">
        <v>0</v>
      </c>
    </row>
    <row r="59" spans="2:35" x14ac:dyDescent="0.2">
      <c r="B59" t="str">
        <f>'Raw Responses'!B69</f>
        <v>R51</v>
      </c>
      <c r="C59" s="3" t="s">
        <v>305</v>
      </c>
      <c r="D59" s="3" t="s">
        <v>302</v>
      </c>
      <c r="E59" s="3" t="s">
        <v>22</v>
      </c>
      <c r="F59" s="3">
        <v>1000</v>
      </c>
      <c r="G59" s="3" t="str">
        <f t="shared" si="0"/>
        <v>VeryHigh</v>
      </c>
      <c r="H59" s="3" t="s">
        <v>24</v>
      </c>
      <c r="I59" s="3">
        <v>300</v>
      </c>
      <c r="J59" s="3" t="str">
        <f t="shared" si="1"/>
        <v>Medium</v>
      </c>
      <c r="K59" s="3">
        <v>3</v>
      </c>
      <c r="L59" s="3" t="str">
        <f t="shared" si="2"/>
        <v>High</v>
      </c>
      <c r="M59" s="3">
        <v>0</v>
      </c>
      <c r="N59" s="3" t="str">
        <f t="shared" si="3"/>
        <v>Low</v>
      </c>
      <c r="O59" s="3">
        <v>2</v>
      </c>
      <c r="P59" s="3">
        <v>2</v>
      </c>
      <c r="Q59" s="3">
        <v>5</v>
      </c>
      <c r="R59" s="3" t="str">
        <f t="shared" si="4"/>
        <v>Old</v>
      </c>
      <c r="S59" s="106">
        <v>6.1666670000000003</v>
      </c>
      <c r="T59" s="3" t="str">
        <f t="shared" si="5"/>
        <v>Strong</v>
      </c>
      <c r="U59" s="106">
        <v>2.3333330000000001</v>
      </c>
      <c r="V59" s="3" t="str">
        <f t="shared" si="6"/>
        <v>Conservative</v>
      </c>
      <c r="W59" s="3">
        <v>10</v>
      </c>
      <c r="X59" s="3" t="str">
        <f t="shared" si="7"/>
        <v>Often</v>
      </c>
      <c r="Y59" s="3" t="s">
        <v>29</v>
      </c>
      <c r="Z59" s="3" t="s">
        <v>34</v>
      </c>
      <c r="AA59" s="3" t="s">
        <v>303</v>
      </c>
      <c r="AB59" s="3">
        <v>0</v>
      </c>
      <c r="AC59" s="106">
        <v>1.6666669999999999</v>
      </c>
      <c r="AD59" s="3" t="str">
        <f t="shared" si="8"/>
        <v>No</v>
      </c>
      <c r="AE59" s="3" t="s">
        <v>41</v>
      </c>
      <c r="AF59" s="3" t="s">
        <v>304</v>
      </c>
      <c r="AG59" s="3" t="s">
        <v>286</v>
      </c>
      <c r="AH59" s="3" t="s">
        <v>46</v>
      </c>
      <c r="AI59">
        <v>0</v>
      </c>
    </row>
    <row r="60" spans="2:35" x14ac:dyDescent="0.2">
      <c r="B60" t="str">
        <f>'Raw Responses'!B70</f>
        <v>R52</v>
      </c>
      <c r="C60" s="3" t="s">
        <v>305</v>
      </c>
      <c r="D60" s="3" t="s">
        <v>302</v>
      </c>
      <c r="E60" s="3" t="s">
        <v>20</v>
      </c>
      <c r="F60" s="3">
        <v>1200</v>
      </c>
      <c r="G60" s="3" t="str">
        <f t="shared" si="0"/>
        <v>VeryHigh</v>
      </c>
      <c r="H60" s="3" t="s">
        <v>24</v>
      </c>
      <c r="I60" s="3">
        <v>200</v>
      </c>
      <c r="J60" s="3" t="str">
        <f t="shared" si="1"/>
        <v>Medium</v>
      </c>
      <c r="K60" s="3">
        <v>3.4</v>
      </c>
      <c r="L60" s="3" t="str">
        <f t="shared" si="2"/>
        <v>High</v>
      </c>
      <c r="M60" s="3">
        <v>14.5</v>
      </c>
      <c r="N60" s="3" t="str">
        <f t="shared" si="3"/>
        <v>Medium</v>
      </c>
      <c r="O60" s="3">
        <v>3</v>
      </c>
      <c r="P60" s="3">
        <v>3</v>
      </c>
      <c r="Q60" s="3">
        <v>10</v>
      </c>
      <c r="R60" s="3" t="str">
        <f t="shared" si="4"/>
        <v>Very Old</v>
      </c>
      <c r="S60" s="106">
        <v>5.9666670000000002</v>
      </c>
      <c r="T60" s="3" t="str">
        <f t="shared" si="5"/>
        <v>Strong</v>
      </c>
      <c r="U60" s="106">
        <v>5.5333329999999998</v>
      </c>
      <c r="V60" s="3" t="str">
        <f t="shared" si="6"/>
        <v>Very Liberal</v>
      </c>
      <c r="W60" s="3">
        <v>15</v>
      </c>
      <c r="X60" s="3" t="str">
        <f t="shared" si="7"/>
        <v>Often</v>
      </c>
      <c r="Y60" s="3" t="s">
        <v>31</v>
      </c>
      <c r="Z60" s="3" t="s">
        <v>34</v>
      </c>
      <c r="AA60" s="3" t="s">
        <v>303</v>
      </c>
      <c r="AB60" s="3">
        <v>0</v>
      </c>
      <c r="AC60" s="106">
        <v>2</v>
      </c>
      <c r="AD60" s="3" t="str">
        <f t="shared" si="8"/>
        <v>No</v>
      </c>
      <c r="AE60" s="3" t="s">
        <v>43</v>
      </c>
      <c r="AF60" s="3" t="s">
        <v>304</v>
      </c>
      <c r="AG60" s="3" t="s">
        <v>286</v>
      </c>
      <c r="AH60" s="3" t="s">
        <v>46</v>
      </c>
      <c r="AI60">
        <v>3</v>
      </c>
    </row>
    <row r="61" spans="2:35" x14ac:dyDescent="0.2">
      <c r="B61" t="str">
        <f>'Raw Responses'!B71</f>
        <v>R53</v>
      </c>
      <c r="C61" s="3" t="s">
        <v>305</v>
      </c>
      <c r="D61" s="3" t="s">
        <v>302</v>
      </c>
      <c r="E61" s="3" t="s">
        <v>16</v>
      </c>
      <c r="F61" s="3">
        <v>6</v>
      </c>
      <c r="G61" s="3" t="str">
        <f t="shared" si="0"/>
        <v>Low</v>
      </c>
      <c r="H61" s="3" t="s">
        <v>24</v>
      </c>
      <c r="I61" s="3">
        <v>100</v>
      </c>
      <c r="J61" s="3" t="str">
        <f t="shared" si="1"/>
        <v>Low</v>
      </c>
      <c r="K61" s="3">
        <v>3.15</v>
      </c>
      <c r="L61" s="3" t="str">
        <f t="shared" si="2"/>
        <v>High</v>
      </c>
      <c r="M61" s="3">
        <v>0</v>
      </c>
      <c r="N61" s="3" t="str">
        <f t="shared" si="3"/>
        <v>Low</v>
      </c>
      <c r="O61" s="3">
        <v>3</v>
      </c>
      <c r="P61" s="3">
        <v>3</v>
      </c>
      <c r="Q61" s="3">
        <v>7</v>
      </c>
      <c r="R61" s="3" t="str">
        <f t="shared" si="4"/>
        <v>Old</v>
      </c>
      <c r="S61" s="106">
        <v>6.1333330000000004</v>
      </c>
      <c r="T61" s="3" t="str">
        <f t="shared" si="5"/>
        <v>Strong</v>
      </c>
      <c r="U61" s="106">
        <v>2.0333329999999998</v>
      </c>
      <c r="V61" s="3" t="str">
        <f t="shared" si="6"/>
        <v>Conservative</v>
      </c>
      <c r="W61" s="3">
        <v>3</v>
      </c>
      <c r="X61" s="3" t="str">
        <f t="shared" si="7"/>
        <v>Rarely</v>
      </c>
      <c r="Y61" s="3" t="s">
        <v>29</v>
      </c>
      <c r="Z61" s="3" t="s">
        <v>34</v>
      </c>
      <c r="AA61" s="3" t="s">
        <v>303</v>
      </c>
      <c r="AB61" s="3">
        <v>0</v>
      </c>
      <c r="AC61" s="106">
        <v>1.9666669999999999</v>
      </c>
      <c r="AD61" s="3" t="str">
        <f t="shared" si="8"/>
        <v>No</v>
      </c>
      <c r="AE61" s="3" t="s">
        <v>33</v>
      </c>
      <c r="AF61" s="3" t="s">
        <v>304</v>
      </c>
      <c r="AG61" s="3" t="s">
        <v>286</v>
      </c>
      <c r="AH61" s="3" t="s">
        <v>46</v>
      </c>
      <c r="AI61">
        <v>2</v>
      </c>
    </row>
    <row r="62" spans="2:35" x14ac:dyDescent="0.2">
      <c r="B62" t="str">
        <f>'Raw Responses'!B72</f>
        <v>R54</v>
      </c>
      <c r="C62" s="3" t="s">
        <v>305</v>
      </c>
      <c r="D62" s="3" t="s">
        <v>302</v>
      </c>
      <c r="E62" s="3" t="s">
        <v>16</v>
      </c>
      <c r="F62" s="3">
        <v>500</v>
      </c>
      <c r="G62" s="3" t="str">
        <f t="shared" si="0"/>
        <v>High</v>
      </c>
      <c r="H62" s="3" t="s">
        <v>24</v>
      </c>
      <c r="I62" s="3">
        <v>200</v>
      </c>
      <c r="J62" s="3" t="str">
        <f t="shared" si="1"/>
        <v>Medium</v>
      </c>
      <c r="K62" s="3">
        <v>3.37</v>
      </c>
      <c r="L62" s="3" t="str">
        <f t="shared" si="2"/>
        <v>High</v>
      </c>
      <c r="M62" s="3">
        <v>0</v>
      </c>
      <c r="N62" s="3" t="str">
        <f t="shared" si="3"/>
        <v>Low</v>
      </c>
      <c r="O62" s="3">
        <v>2</v>
      </c>
      <c r="P62" s="3">
        <v>2</v>
      </c>
      <c r="Q62" s="3">
        <v>12</v>
      </c>
      <c r="R62" s="3" t="str">
        <f t="shared" si="4"/>
        <v>Very Old</v>
      </c>
      <c r="S62" s="106">
        <v>5.0333329999999998</v>
      </c>
      <c r="T62" s="3" t="str">
        <f t="shared" si="5"/>
        <v>Medium</v>
      </c>
      <c r="U62" s="106">
        <v>4.9666670000000002</v>
      </c>
      <c r="V62" s="3" t="str">
        <f t="shared" si="6"/>
        <v>Very Liberal</v>
      </c>
      <c r="W62" s="3">
        <v>0</v>
      </c>
      <c r="X62" s="3" t="str">
        <f t="shared" si="7"/>
        <v>Never</v>
      </c>
      <c r="Y62" s="3" t="s">
        <v>31</v>
      </c>
      <c r="Z62" s="3" t="s">
        <v>34</v>
      </c>
      <c r="AA62" s="3" t="s">
        <v>303</v>
      </c>
      <c r="AB62" s="3">
        <v>0</v>
      </c>
      <c r="AC62" s="106">
        <v>4.8333329999999997</v>
      </c>
      <c r="AD62" s="3" t="str">
        <f t="shared" si="8"/>
        <v>Maybe No</v>
      </c>
      <c r="AE62" s="3" t="s">
        <v>43</v>
      </c>
      <c r="AF62" s="3" t="s">
        <v>304</v>
      </c>
      <c r="AG62" s="3" t="s">
        <v>287</v>
      </c>
      <c r="AH62" s="3" t="s">
        <v>46</v>
      </c>
      <c r="AI62">
        <v>0</v>
      </c>
    </row>
    <row r="63" spans="2:35" x14ac:dyDescent="0.2">
      <c r="B63" t="str">
        <f>'Raw Responses'!B73</f>
        <v>R55</v>
      </c>
      <c r="C63" s="3" t="s">
        <v>305</v>
      </c>
      <c r="D63" s="3" t="s">
        <v>302</v>
      </c>
      <c r="E63" s="3" t="s">
        <v>17</v>
      </c>
      <c r="F63" s="3">
        <v>2000</v>
      </c>
      <c r="G63" s="3" t="str">
        <f t="shared" si="0"/>
        <v>VeryHigh</v>
      </c>
      <c r="H63" s="3" t="s">
        <v>24</v>
      </c>
      <c r="I63" s="3">
        <v>0</v>
      </c>
      <c r="J63" s="3" t="str">
        <f t="shared" si="1"/>
        <v>Low</v>
      </c>
      <c r="K63" s="3">
        <v>3.8</v>
      </c>
      <c r="L63" s="3" t="str">
        <f t="shared" si="2"/>
        <v>Very High</v>
      </c>
      <c r="M63" s="3">
        <v>0</v>
      </c>
      <c r="N63" s="3" t="str">
        <f t="shared" si="3"/>
        <v>Low</v>
      </c>
      <c r="O63" s="3">
        <v>2</v>
      </c>
      <c r="P63" s="3">
        <v>1</v>
      </c>
      <c r="Q63" s="3">
        <v>2</v>
      </c>
      <c r="R63" s="3" t="str">
        <f t="shared" si="4"/>
        <v>Medium</v>
      </c>
      <c r="S63" s="106">
        <v>4.7</v>
      </c>
      <c r="T63" s="3" t="str">
        <f t="shared" si="5"/>
        <v>Medium</v>
      </c>
      <c r="U63" s="106">
        <v>4.9666670000000002</v>
      </c>
      <c r="V63" s="3" t="str">
        <f t="shared" si="6"/>
        <v>Very Liberal</v>
      </c>
      <c r="W63" s="3">
        <v>0</v>
      </c>
      <c r="X63" s="3" t="str">
        <f t="shared" si="7"/>
        <v>Never</v>
      </c>
      <c r="Y63" s="3" t="s">
        <v>30</v>
      </c>
      <c r="Z63" s="3" t="s">
        <v>34</v>
      </c>
      <c r="AA63" s="3" t="s">
        <v>303</v>
      </c>
      <c r="AB63" s="3">
        <v>1</v>
      </c>
      <c r="AC63" s="106">
        <v>4.766667</v>
      </c>
      <c r="AD63" s="3" t="str">
        <f t="shared" si="8"/>
        <v>Maybe No</v>
      </c>
      <c r="AE63" s="3" t="s">
        <v>43</v>
      </c>
      <c r="AF63" s="3" t="s">
        <v>304</v>
      </c>
      <c r="AG63" s="3" t="s">
        <v>285</v>
      </c>
      <c r="AH63" s="3" t="s">
        <v>46</v>
      </c>
      <c r="AI63">
        <v>0</v>
      </c>
    </row>
    <row r="64" spans="2:35" x14ac:dyDescent="0.2">
      <c r="B64" t="str">
        <f>'Raw Responses'!B74</f>
        <v>R56</v>
      </c>
      <c r="C64" s="3" t="s">
        <v>305</v>
      </c>
      <c r="D64" s="3" t="s">
        <v>302</v>
      </c>
      <c r="E64" s="3" t="s">
        <v>20</v>
      </c>
      <c r="F64" s="3">
        <v>150</v>
      </c>
      <c r="G64" s="3" t="str">
        <f t="shared" si="0"/>
        <v>Low</v>
      </c>
      <c r="H64" s="3" t="s">
        <v>24</v>
      </c>
      <c r="I64" s="3">
        <v>50</v>
      </c>
      <c r="J64" s="3" t="str">
        <f t="shared" si="1"/>
        <v>Low</v>
      </c>
      <c r="K64" s="3">
        <v>3</v>
      </c>
      <c r="L64" s="3" t="str">
        <f t="shared" si="2"/>
        <v>High</v>
      </c>
      <c r="M64" s="3">
        <v>10</v>
      </c>
      <c r="N64" s="3" t="str">
        <f t="shared" si="3"/>
        <v>Medium</v>
      </c>
      <c r="O64" s="3">
        <v>2</v>
      </c>
      <c r="P64" s="3">
        <v>3</v>
      </c>
      <c r="Q64" s="3">
        <v>3</v>
      </c>
      <c r="R64" s="3" t="str">
        <f t="shared" si="4"/>
        <v>Medium</v>
      </c>
      <c r="S64" s="106">
        <v>6.0666669999999998</v>
      </c>
      <c r="T64" s="3" t="str">
        <f t="shared" si="5"/>
        <v>Strong</v>
      </c>
      <c r="U64" s="106">
        <v>2.3666670000000001</v>
      </c>
      <c r="V64" s="3" t="str">
        <f t="shared" si="6"/>
        <v>Conservative</v>
      </c>
      <c r="W64" s="3">
        <v>0</v>
      </c>
      <c r="X64" s="3" t="str">
        <f t="shared" si="7"/>
        <v>Never</v>
      </c>
      <c r="Y64" s="3" t="s">
        <v>32</v>
      </c>
      <c r="Z64" s="3" t="s">
        <v>34</v>
      </c>
      <c r="AA64" s="3" t="s">
        <v>303</v>
      </c>
      <c r="AB64" s="3">
        <v>0</v>
      </c>
      <c r="AC64" s="106">
        <v>1.3</v>
      </c>
      <c r="AD64" s="3" t="str">
        <f t="shared" si="8"/>
        <v>No</v>
      </c>
      <c r="AE64" s="3" t="s">
        <v>43</v>
      </c>
      <c r="AF64" s="3" t="s">
        <v>304</v>
      </c>
      <c r="AG64" s="3" t="s">
        <v>286</v>
      </c>
      <c r="AH64" s="3" t="s">
        <v>46</v>
      </c>
      <c r="AI64">
        <v>1</v>
      </c>
    </row>
    <row r="65" spans="2:35" x14ac:dyDescent="0.2">
      <c r="B65" t="str">
        <f>'Raw Responses'!B75</f>
        <v>R57</v>
      </c>
      <c r="C65" s="3" t="s">
        <v>305</v>
      </c>
      <c r="D65" s="3" t="s">
        <v>302</v>
      </c>
      <c r="E65" s="3" t="s">
        <v>16</v>
      </c>
      <c r="F65" s="3">
        <v>400</v>
      </c>
      <c r="G65" s="3" t="str">
        <f t="shared" si="0"/>
        <v>Medium</v>
      </c>
      <c r="H65" s="3" t="s">
        <v>24</v>
      </c>
      <c r="I65" s="3">
        <v>1300</v>
      </c>
      <c r="J65" s="3" t="str">
        <f t="shared" si="1"/>
        <v>VeryHigh</v>
      </c>
      <c r="K65" s="3">
        <v>3.2</v>
      </c>
      <c r="L65" s="3" t="str">
        <f t="shared" si="2"/>
        <v>High</v>
      </c>
      <c r="M65" s="3">
        <v>0</v>
      </c>
      <c r="N65" s="3" t="str">
        <f t="shared" si="3"/>
        <v>Low</v>
      </c>
      <c r="O65" s="3">
        <v>4</v>
      </c>
      <c r="P65" s="3">
        <v>2</v>
      </c>
      <c r="Q65" s="3">
        <v>9</v>
      </c>
      <c r="R65" s="3" t="str">
        <f t="shared" si="4"/>
        <v>Old</v>
      </c>
      <c r="S65" s="106">
        <v>5.8666669999999996</v>
      </c>
      <c r="T65" s="3" t="str">
        <f t="shared" si="5"/>
        <v>Strong</v>
      </c>
      <c r="U65" s="106">
        <v>2.8</v>
      </c>
      <c r="V65" s="3" t="str">
        <f t="shared" si="6"/>
        <v>Conservative</v>
      </c>
      <c r="W65" s="3">
        <v>3</v>
      </c>
      <c r="X65" s="3" t="str">
        <f t="shared" si="7"/>
        <v>Rarely</v>
      </c>
      <c r="Y65" s="3" t="s">
        <v>30</v>
      </c>
      <c r="Z65" s="3" t="s">
        <v>34</v>
      </c>
      <c r="AA65" s="3" t="s">
        <v>303</v>
      </c>
      <c r="AB65" s="3">
        <v>0</v>
      </c>
      <c r="AC65" s="106">
        <v>1.6</v>
      </c>
      <c r="AD65" s="3" t="str">
        <f t="shared" si="8"/>
        <v>No</v>
      </c>
      <c r="AE65" s="3" t="s">
        <v>43</v>
      </c>
      <c r="AF65" s="3" t="s">
        <v>304</v>
      </c>
      <c r="AG65" s="3" t="s">
        <v>286</v>
      </c>
      <c r="AH65" s="3" t="s">
        <v>46</v>
      </c>
      <c r="AI65">
        <v>1</v>
      </c>
    </row>
    <row r="66" spans="2:35" x14ac:dyDescent="0.2">
      <c r="B66" t="str">
        <f>'Raw Responses'!B76</f>
        <v>R58</v>
      </c>
      <c r="C66" s="3" t="s">
        <v>301</v>
      </c>
      <c r="D66" s="3" t="s">
        <v>309</v>
      </c>
      <c r="E66" s="3" t="s">
        <v>22</v>
      </c>
      <c r="F66" s="3">
        <v>260</v>
      </c>
      <c r="G66" s="3" t="str">
        <f t="shared" si="0"/>
        <v>Medium</v>
      </c>
      <c r="H66" s="3" t="s">
        <v>24</v>
      </c>
      <c r="I66" s="3">
        <v>900</v>
      </c>
      <c r="J66" s="3" t="str">
        <f t="shared" si="1"/>
        <v>High</v>
      </c>
      <c r="K66" s="3">
        <v>3.67</v>
      </c>
      <c r="L66" s="3" t="str">
        <f t="shared" si="2"/>
        <v>Very High</v>
      </c>
      <c r="M66" s="3">
        <v>17</v>
      </c>
      <c r="N66" s="3" t="str">
        <f t="shared" si="3"/>
        <v>Medium</v>
      </c>
      <c r="O66" s="3">
        <v>2</v>
      </c>
      <c r="P66" s="3">
        <v>2</v>
      </c>
      <c r="Q66" s="3">
        <v>7</v>
      </c>
      <c r="R66" s="3" t="str">
        <f t="shared" si="4"/>
        <v>Old</v>
      </c>
      <c r="S66" s="106">
        <v>5.6</v>
      </c>
      <c r="T66" s="3" t="str">
        <f t="shared" si="5"/>
        <v>Strong</v>
      </c>
      <c r="U66" s="106">
        <v>2.1333329999999999</v>
      </c>
      <c r="V66" s="3" t="str">
        <f t="shared" si="6"/>
        <v>Conservative</v>
      </c>
      <c r="W66" s="3">
        <v>1</v>
      </c>
      <c r="X66" s="3" t="str">
        <f t="shared" si="7"/>
        <v>Rarely</v>
      </c>
      <c r="Y66" s="3" t="s">
        <v>29</v>
      </c>
      <c r="Z66" s="3" t="s">
        <v>35</v>
      </c>
      <c r="AA66" s="3" t="s">
        <v>303</v>
      </c>
      <c r="AB66" s="3">
        <v>0</v>
      </c>
      <c r="AC66" s="106">
        <v>1.5</v>
      </c>
      <c r="AD66" s="3" t="str">
        <f t="shared" si="8"/>
        <v>No</v>
      </c>
      <c r="AE66" s="3" t="s">
        <v>43</v>
      </c>
      <c r="AF66" s="3" t="s">
        <v>304</v>
      </c>
      <c r="AG66" s="3" t="s">
        <v>285</v>
      </c>
      <c r="AH66" s="3" t="s">
        <v>46</v>
      </c>
      <c r="AI66">
        <v>2</v>
      </c>
    </row>
    <row r="67" spans="2:35" x14ac:dyDescent="0.2">
      <c r="B67" t="str">
        <f>'Raw Responses'!B77</f>
        <v>R59</v>
      </c>
      <c r="C67" s="3" t="s">
        <v>301</v>
      </c>
      <c r="D67" s="3" t="s">
        <v>312</v>
      </c>
      <c r="E67" s="3" t="s">
        <v>22</v>
      </c>
      <c r="F67" s="3">
        <v>500</v>
      </c>
      <c r="G67" s="3" t="str">
        <f t="shared" si="0"/>
        <v>High</v>
      </c>
      <c r="H67" s="3" t="s">
        <v>24</v>
      </c>
      <c r="I67" s="3">
        <v>200</v>
      </c>
      <c r="J67" s="3" t="str">
        <f t="shared" si="1"/>
        <v>Medium</v>
      </c>
      <c r="K67" s="3">
        <v>3.5</v>
      </c>
      <c r="L67" s="3" t="str">
        <f t="shared" si="2"/>
        <v>Very High</v>
      </c>
      <c r="M67" s="3">
        <v>25</v>
      </c>
      <c r="N67" s="3" t="str">
        <f t="shared" si="3"/>
        <v>High</v>
      </c>
      <c r="O67" s="3">
        <v>3</v>
      </c>
      <c r="P67" s="3">
        <v>5</v>
      </c>
      <c r="Q67" s="3">
        <v>1</v>
      </c>
      <c r="R67" s="3" t="str">
        <f t="shared" si="4"/>
        <v>New</v>
      </c>
      <c r="S67" s="106">
        <v>6.1666670000000003</v>
      </c>
      <c r="T67" s="3" t="str">
        <f t="shared" si="5"/>
        <v>Strong</v>
      </c>
      <c r="U67" s="106">
        <v>1</v>
      </c>
      <c r="V67" s="3" t="str">
        <f t="shared" si="6"/>
        <v>Very Conservative</v>
      </c>
      <c r="W67" s="3">
        <v>30</v>
      </c>
      <c r="X67" s="3" t="str">
        <f t="shared" si="7"/>
        <v>Very Often</v>
      </c>
      <c r="Y67" s="3" t="s">
        <v>29</v>
      </c>
      <c r="Z67" s="3" t="s">
        <v>35</v>
      </c>
      <c r="AA67" s="3" t="s">
        <v>303</v>
      </c>
      <c r="AB67" s="3">
        <v>0</v>
      </c>
      <c r="AC67" s="106">
        <v>5</v>
      </c>
      <c r="AD67" s="3" t="str">
        <f t="shared" si="8"/>
        <v>Maybe No</v>
      </c>
      <c r="AE67" s="3" t="s">
        <v>43</v>
      </c>
      <c r="AF67" s="3" t="s">
        <v>304</v>
      </c>
      <c r="AG67" s="3" t="s">
        <v>286</v>
      </c>
      <c r="AH67" s="3" t="s">
        <v>314</v>
      </c>
      <c r="AI67">
        <v>1</v>
      </c>
    </row>
    <row r="68" spans="2:35" x14ac:dyDescent="0.2">
      <c r="B68" t="str">
        <f>'Raw Responses'!B78</f>
        <v>R60</v>
      </c>
      <c r="C68" s="3" t="s">
        <v>301</v>
      </c>
      <c r="D68" s="3" t="s">
        <v>302</v>
      </c>
      <c r="E68" s="3" t="s">
        <v>19</v>
      </c>
      <c r="F68" s="3">
        <v>100</v>
      </c>
      <c r="G68" s="3" t="str">
        <f t="shared" si="0"/>
        <v>Low</v>
      </c>
      <c r="H68" s="3" t="s">
        <v>29</v>
      </c>
      <c r="I68" s="3">
        <v>0</v>
      </c>
      <c r="J68" s="3" t="str">
        <f t="shared" si="1"/>
        <v>Low</v>
      </c>
      <c r="K68" s="3">
        <v>3.67</v>
      </c>
      <c r="L68" s="3" t="str">
        <f t="shared" si="2"/>
        <v>Very High</v>
      </c>
      <c r="M68" s="3">
        <v>30</v>
      </c>
      <c r="N68" s="3" t="str">
        <f t="shared" si="3"/>
        <v>Very High</v>
      </c>
      <c r="O68" s="3">
        <v>3</v>
      </c>
      <c r="P68" s="3">
        <v>4</v>
      </c>
      <c r="Q68" s="3">
        <v>11</v>
      </c>
      <c r="R68" s="3" t="str">
        <f t="shared" si="4"/>
        <v>Very Old</v>
      </c>
      <c r="S68" s="106">
        <v>6.4666670000000002</v>
      </c>
      <c r="T68" s="3" t="str">
        <f t="shared" si="5"/>
        <v>Strong</v>
      </c>
      <c r="U68" s="106">
        <v>4.0333329999999998</v>
      </c>
      <c r="V68" s="3" t="str">
        <f t="shared" si="6"/>
        <v>Liberal</v>
      </c>
      <c r="W68" s="3">
        <v>25</v>
      </c>
      <c r="X68" s="3" t="str">
        <f t="shared" si="7"/>
        <v>Often</v>
      </c>
      <c r="Y68" s="3" t="s">
        <v>30</v>
      </c>
      <c r="Z68" s="3" t="s">
        <v>33</v>
      </c>
      <c r="AA68" s="3" t="s">
        <v>310</v>
      </c>
      <c r="AB68" s="3">
        <v>0</v>
      </c>
      <c r="AC68" s="106">
        <v>3.7</v>
      </c>
      <c r="AD68" s="3" t="str">
        <f t="shared" si="8"/>
        <v>No</v>
      </c>
      <c r="AE68" s="3" t="s">
        <v>43</v>
      </c>
      <c r="AF68" s="3" t="s">
        <v>304</v>
      </c>
      <c r="AG68" s="3" t="s">
        <v>287</v>
      </c>
      <c r="AH68" s="3" t="s">
        <v>314</v>
      </c>
      <c r="AI68">
        <v>2</v>
      </c>
    </row>
    <row r="69" spans="2:35" x14ac:dyDescent="0.2">
      <c r="B69" t="str">
        <f>'Raw Responses'!B79</f>
        <v>R61</v>
      </c>
      <c r="C69" s="3" t="s">
        <v>301</v>
      </c>
      <c r="D69" s="3" t="s">
        <v>312</v>
      </c>
      <c r="E69" s="3" t="s">
        <v>20</v>
      </c>
      <c r="F69" s="3">
        <v>664</v>
      </c>
      <c r="G69" s="3" t="str">
        <f t="shared" si="0"/>
        <v>High</v>
      </c>
      <c r="H69" s="3" t="s">
        <v>24</v>
      </c>
      <c r="I69" s="3">
        <v>549</v>
      </c>
      <c r="J69" s="3" t="str">
        <f t="shared" si="1"/>
        <v>High</v>
      </c>
      <c r="K69" s="3">
        <v>2.9</v>
      </c>
      <c r="L69" s="3" t="str">
        <f t="shared" si="2"/>
        <v>Medium</v>
      </c>
      <c r="M69" s="3">
        <v>30</v>
      </c>
      <c r="N69" s="3" t="str">
        <f t="shared" si="3"/>
        <v>Very High</v>
      </c>
      <c r="O69" s="3">
        <v>1</v>
      </c>
      <c r="P69" s="3">
        <v>1</v>
      </c>
      <c r="Q69" s="3">
        <v>11</v>
      </c>
      <c r="R69" s="3" t="str">
        <f t="shared" si="4"/>
        <v>Very Old</v>
      </c>
      <c r="S69" s="106">
        <v>6</v>
      </c>
      <c r="T69" s="3" t="str">
        <f t="shared" si="5"/>
        <v>Strong</v>
      </c>
      <c r="U69" s="106">
        <v>5.4666670000000002</v>
      </c>
      <c r="V69" s="3" t="str">
        <f t="shared" si="6"/>
        <v>Very Liberal</v>
      </c>
      <c r="W69" s="3">
        <v>0</v>
      </c>
      <c r="X69" s="3" t="str">
        <f t="shared" si="7"/>
        <v>Never</v>
      </c>
      <c r="Y69" s="3" t="s">
        <v>29</v>
      </c>
      <c r="Z69" s="3" t="s">
        <v>35</v>
      </c>
      <c r="AA69" s="3" t="s">
        <v>303</v>
      </c>
      <c r="AB69" s="3">
        <v>0</v>
      </c>
      <c r="AC69" s="106">
        <v>2</v>
      </c>
      <c r="AD69" s="3" t="str">
        <f t="shared" si="8"/>
        <v>No</v>
      </c>
      <c r="AE69" s="3" t="s">
        <v>43</v>
      </c>
      <c r="AF69" s="3" t="s">
        <v>308</v>
      </c>
      <c r="AG69" s="3" t="s">
        <v>285</v>
      </c>
      <c r="AH69" s="3" t="s">
        <v>47</v>
      </c>
      <c r="AI69">
        <v>2</v>
      </c>
    </row>
    <row r="70" spans="2:35" x14ac:dyDescent="0.2">
      <c r="B70" t="str">
        <f>'Raw Responses'!B80</f>
        <v>R62</v>
      </c>
      <c r="C70" s="3" t="s">
        <v>301</v>
      </c>
      <c r="D70" s="3" t="s">
        <v>312</v>
      </c>
      <c r="E70" s="3" t="s">
        <v>18</v>
      </c>
      <c r="F70" s="3">
        <v>800</v>
      </c>
      <c r="G70" s="3" t="str">
        <f t="shared" si="0"/>
        <v>High</v>
      </c>
      <c r="H70" s="3" t="s">
        <v>27</v>
      </c>
      <c r="I70" s="3">
        <v>1200</v>
      </c>
      <c r="J70" s="3" t="str">
        <f t="shared" si="1"/>
        <v>VeryHigh</v>
      </c>
      <c r="K70" s="3">
        <v>3</v>
      </c>
      <c r="L70" s="3" t="str">
        <f t="shared" si="2"/>
        <v>High</v>
      </c>
      <c r="M70" s="3">
        <v>30</v>
      </c>
      <c r="N70" s="3" t="str">
        <f t="shared" si="3"/>
        <v>Very High</v>
      </c>
      <c r="O70" s="3">
        <v>3</v>
      </c>
      <c r="P70" s="3">
        <v>4</v>
      </c>
      <c r="Q70" s="3">
        <v>0.2</v>
      </c>
      <c r="R70" s="3" t="str">
        <f t="shared" si="4"/>
        <v>New</v>
      </c>
      <c r="S70" s="106">
        <v>6.1</v>
      </c>
      <c r="T70" s="3" t="str">
        <f t="shared" si="5"/>
        <v>Strong</v>
      </c>
      <c r="U70" s="106">
        <v>4</v>
      </c>
      <c r="V70" s="3" t="str">
        <f t="shared" si="6"/>
        <v>Liberal</v>
      </c>
      <c r="W70" s="3">
        <v>0</v>
      </c>
      <c r="X70" s="3" t="str">
        <f t="shared" si="7"/>
        <v>Never</v>
      </c>
      <c r="Y70" s="3" t="s">
        <v>30</v>
      </c>
      <c r="Z70" s="3" t="s">
        <v>34</v>
      </c>
      <c r="AA70" s="3" t="s">
        <v>303</v>
      </c>
      <c r="AB70" s="3">
        <v>0</v>
      </c>
      <c r="AC70" s="106">
        <v>3.0333329999999998</v>
      </c>
      <c r="AD70" s="3" t="str">
        <f t="shared" si="8"/>
        <v>No</v>
      </c>
      <c r="AE70" s="3" t="s">
        <v>42</v>
      </c>
      <c r="AF70" s="3" t="s">
        <v>304</v>
      </c>
      <c r="AG70" s="3" t="s">
        <v>286</v>
      </c>
      <c r="AH70" s="3" t="s">
        <v>46</v>
      </c>
      <c r="AI70">
        <v>3</v>
      </c>
    </row>
    <row r="71" spans="2:35" x14ac:dyDescent="0.2">
      <c r="B71" t="str">
        <f>'Raw Responses'!B81</f>
        <v>R63</v>
      </c>
      <c r="C71" s="3" t="s">
        <v>305</v>
      </c>
      <c r="D71" s="3" t="s">
        <v>306</v>
      </c>
      <c r="E71" s="3" t="s">
        <v>22</v>
      </c>
      <c r="F71" s="3">
        <v>340</v>
      </c>
      <c r="G71" s="3" t="str">
        <f t="shared" si="0"/>
        <v>Medium</v>
      </c>
      <c r="H71" s="3" t="s">
        <v>24</v>
      </c>
      <c r="I71" s="3">
        <v>146</v>
      </c>
      <c r="J71" s="3" t="str">
        <f t="shared" si="1"/>
        <v>Low</v>
      </c>
      <c r="K71" s="3">
        <v>3.3</v>
      </c>
      <c r="L71" s="3" t="str">
        <f t="shared" si="2"/>
        <v>High</v>
      </c>
      <c r="M71" s="3">
        <v>0</v>
      </c>
      <c r="N71" s="3" t="str">
        <f t="shared" si="3"/>
        <v>Low</v>
      </c>
      <c r="O71" s="3">
        <v>2</v>
      </c>
      <c r="P71" s="3">
        <v>2</v>
      </c>
      <c r="Q71" s="3">
        <v>2</v>
      </c>
      <c r="R71" s="3" t="str">
        <f t="shared" si="4"/>
        <v>Medium</v>
      </c>
      <c r="S71" s="106">
        <v>4.8333329999999997</v>
      </c>
      <c r="T71" s="3" t="str">
        <f t="shared" si="5"/>
        <v>Medium</v>
      </c>
      <c r="U71" s="106">
        <v>6.266667</v>
      </c>
      <c r="V71" s="3" t="str">
        <f t="shared" si="6"/>
        <v>Very Liberal</v>
      </c>
      <c r="W71" s="3">
        <v>0</v>
      </c>
      <c r="X71" s="3" t="str">
        <f t="shared" si="7"/>
        <v>Never</v>
      </c>
      <c r="Y71" s="3" t="s">
        <v>31</v>
      </c>
      <c r="Z71" s="3" t="s">
        <v>34</v>
      </c>
      <c r="AA71" s="3" t="s">
        <v>303</v>
      </c>
      <c r="AB71" s="3">
        <v>0</v>
      </c>
      <c r="AC71" s="106">
        <v>3.0666669999999998</v>
      </c>
      <c r="AD71" s="3" t="str">
        <f t="shared" si="8"/>
        <v>No</v>
      </c>
      <c r="AE71" s="3" t="s">
        <v>43</v>
      </c>
      <c r="AF71" s="3" t="s">
        <v>304</v>
      </c>
      <c r="AG71" s="3" t="s">
        <v>286</v>
      </c>
      <c r="AH71" s="3" t="s">
        <v>46</v>
      </c>
      <c r="AI71">
        <v>2</v>
      </c>
    </row>
    <row r="72" spans="2:35" x14ac:dyDescent="0.2">
      <c r="B72" t="str">
        <f>'Raw Responses'!B82</f>
        <v>R64</v>
      </c>
      <c r="C72" s="3" t="s">
        <v>301</v>
      </c>
      <c r="D72" s="3" t="s">
        <v>309</v>
      </c>
      <c r="E72" s="3" t="s">
        <v>22</v>
      </c>
      <c r="F72" s="3">
        <v>1842</v>
      </c>
      <c r="G72" s="3" t="str">
        <f t="shared" si="0"/>
        <v>VeryHigh</v>
      </c>
      <c r="H72" s="3" t="s">
        <v>26</v>
      </c>
      <c r="I72" s="3">
        <v>2856.25</v>
      </c>
      <c r="J72" s="3" t="str">
        <f t="shared" si="1"/>
        <v>VeryHigh</v>
      </c>
      <c r="K72" s="3">
        <v>2.74</v>
      </c>
      <c r="L72" s="3" t="str">
        <f t="shared" si="2"/>
        <v>Medium</v>
      </c>
      <c r="M72" s="3">
        <v>40</v>
      </c>
      <c r="N72" s="3" t="str">
        <f t="shared" si="3"/>
        <v>Very High</v>
      </c>
      <c r="O72" s="3">
        <v>2</v>
      </c>
      <c r="P72" s="3">
        <v>4</v>
      </c>
      <c r="Q72" s="3">
        <v>3</v>
      </c>
      <c r="R72" s="3" t="str">
        <f t="shared" si="4"/>
        <v>Medium</v>
      </c>
      <c r="S72" s="106">
        <v>6.4</v>
      </c>
      <c r="T72" s="3" t="str">
        <f t="shared" si="5"/>
        <v>Strong</v>
      </c>
      <c r="U72" s="106">
        <v>3.5333329999999998</v>
      </c>
      <c r="V72" s="3" t="str">
        <f t="shared" si="6"/>
        <v>Liberal</v>
      </c>
      <c r="W72" s="3">
        <v>1</v>
      </c>
      <c r="X72" s="3" t="str">
        <f t="shared" si="7"/>
        <v>Rarely</v>
      </c>
      <c r="Y72" s="3" t="s">
        <v>30</v>
      </c>
      <c r="Z72" s="3" t="s">
        <v>33</v>
      </c>
      <c r="AA72" s="3" t="s">
        <v>307</v>
      </c>
      <c r="AB72" s="3">
        <v>0</v>
      </c>
      <c r="AC72" s="106">
        <v>2.8333330000000001</v>
      </c>
      <c r="AD72" s="3" t="str">
        <f t="shared" si="8"/>
        <v>No</v>
      </c>
      <c r="AE72" s="3" t="s">
        <v>43</v>
      </c>
      <c r="AF72" s="3" t="s">
        <v>304</v>
      </c>
      <c r="AG72" s="3" t="s">
        <v>286</v>
      </c>
      <c r="AH72" s="3" t="s">
        <v>46</v>
      </c>
      <c r="AI72">
        <v>1</v>
      </c>
    </row>
    <row r="73" spans="2:35" x14ac:dyDescent="0.2">
      <c r="B73" t="str">
        <f>'Raw Responses'!B83</f>
        <v>R65</v>
      </c>
      <c r="C73" s="3" t="s">
        <v>301</v>
      </c>
      <c r="D73" s="3" t="s">
        <v>309</v>
      </c>
      <c r="E73" s="3" t="s">
        <v>22</v>
      </c>
      <c r="F73" s="3">
        <v>250</v>
      </c>
      <c r="G73" s="3" t="str">
        <f t="shared" si="0"/>
        <v>Medium</v>
      </c>
      <c r="H73" s="3" t="s">
        <v>24</v>
      </c>
      <c r="I73" s="3">
        <v>684.44</v>
      </c>
      <c r="J73" s="3" t="str">
        <f t="shared" si="1"/>
        <v>High</v>
      </c>
      <c r="K73" s="3">
        <v>3.4</v>
      </c>
      <c r="L73" s="3" t="str">
        <f t="shared" si="2"/>
        <v>High</v>
      </c>
      <c r="M73" s="3">
        <v>0</v>
      </c>
      <c r="N73" s="3" t="str">
        <f t="shared" si="3"/>
        <v>Low</v>
      </c>
      <c r="O73" s="3">
        <v>3</v>
      </c>
      <c r="P73" s="3">
        <v>1</v>
      </c>
      <c r="Q73" s="3">
        <v>2.5</v>
      </c>
      <c r="R73" s="3" t="str">
        <f t="shared" si="4"/>
        <v>Medium</v>
      </c>
      <c r="S73" s="106">
        <v>7</v>
      </c>
      <c r="T73" s="3" t="str">
        <f t="shared" si="5"/>
        <v>Very Strong</v>
      </c>
      <c r="U73" s="106">
        <v>3</v>
      </c>
      <c r="V73" s="3" t="str">
        <f t="shared" si="6"/>
        <v>Conservative</v>
      </c>
      <c r="W73" s="3">
        <v>10</v>
      </c>
      <c r="X73" s="3" t="str">
        <f t="shared" si="7"/>
        <v>Often</v>
      </c>
      <c r="Y73" s="3" t="s">
        <v>30</v>
      </c>
      <c r="Z73" s="3" t="s">
        <v>34</v>
      </c>
      <c r="AA73" s="3" t="s">
        <v>303</v>
      </c>
      <c r="AB73" s="3">
        <v>1</v>
      </c>
      <c r="AC73" s="106">
        <v>7</v>
      </c>
      <c r="AD73" s="3" t="str">
        <f t="shared" si="8"/>
        <v>Yes</v>
      </c>
      <c r="AE73" s="3" t="s">
        <v>43</v>
      </c>
      <c r="AF73" s="3" t="s">
        <v>304</v>
      </c>
      <c r="AG73" s="3" t="s">
        <v>286</v>
      </c>
      <c r="AH73" s="3" t="s">
        <v>46</v>
      </c>
      <c r="AI73">
        <v>0</v>
      </c>
    </row>
    <row r="74" spans="2:35" x14ac:dyDescent="0.2">
      <c r="B74" t="str">
        <f>'Raw Responses'!B84</f>
        <v>R66</v>
      </c>
      <c r="C74" s="3" t="s">
        <v>301</v>
      </c>
      <c r="D74" s="3" t="s">
        <v>312</v>
      </c>
      <c r="E74" s="3" t="s">
        <v>21</v>
      </c>
      <c r="F74" s="3">
        <v>100</v>
      </c>
      <c r="G74" s="3" t="str">
        <f t="shared" ref="G74:G137" si="9">IF(F74&lt;200,"Low",IF(F74&lt;500,"Medium",IF(F74&lt;1000,"High","VeryHigh")))</f>
        <v>Low</v>
      </c>
      <c r="H74" s="3" t="s">
        <v>24</v>
      </c>
      <c r="I74" s="3">
        <v>0</v>
      </c>
      <c r="J74" s="3" t="str">
        <f t="shared" ref="J74:J137" si="10">IF(I74&lt;200,"Low",IF(I74&lt;500,"Medium",IF(I74&lt;1000,"High","VeryHigh")))</f>
        <v>Low</v>
      </c>
      <c r="K74" s="3">
        <v>3</v>
      </c>
      <c r="L74" s="3" t="str">
        <f t="shared" ref="L74:L137" si="11">IF(K74&lt;2.5,"Low",IF(K74&lt;3,"Medium",IF(K74&lt;3.5,"High","Very High")))</f>
        <v>High</v>
      </c>
      <c r="M74" s="3">
        <v>0</v>
      </c>
      <c r="N74" s="3" t="str">
        <f t="shared" ref="N74:N137" si="12">IF(M74&lt;10,"Low",IF(M74&lt;20,"Medium",IF(M74&lt;30,"High","Very High")))</f>
        <v>Low</v>
      </c>
      <c r="O74" s="3">
        <v>3</v>
      </c>
      <c r="P74" s="3">
        <v>3</v>
      </c>
      <c r="Q74" s="3">
        <v>2</v>
      </c>
      <c r="R74" s="3" t="str">
        <f t="shared" ref="R74:R137" si="13">IF(Q74&lt;2,"New",IF(Q74&lt;5,"Medium",IF(Q74&lt;10,"Old","Very Old")))</f>
        <v>Medium</v>
      </c>
      <c r="S74" s="106">
        <v>6</v>
      </c>
      <c r="T74" s="3" t="str">
        <f t="shared" ref="T74:T137" si="14">IF(S74&lt;4.5,"Weak",IF(S74&lt;5.5,"Medium",IF(S74&lt;6.5,"Strong","Very Strong")))</f>
        <v>Strong</v>
      </c>
      <c r="U74" s="106">
        <v>3</v>
      </c>
      <c r="V74" s="3" t="str">
        <f t="shared" ref="V74:V137" si="15">IF(U74&lt;1.75,"Very Conservative",IF(U74&lt;3.5,"Conservative",IF(U74&lt;4.75,"Liberal","Very Liberal")))</f>
        <v>Conservative</v>
      </c>
      <c r="W74" s="3">
        <v>20</v>
      </c>
      <c r="X74" s="3" t="str">
        <f t="shared" ref="X74:X137" si="16">IF(W74=0,"Never",IF(W74&lt;10,"Rarely",IF(W74&lt;30,"Often","Very Often")))</f>
        <v>Often</v>
      </c>
      <c r="Y74" s="3" t="s">
        <v>29</v>
      </c>
      <c r="Z74" s="3" t="s">
        <v>34</v>
      </c>
      <c r="AA74" s="3" t="s">
        <v>303</v>
      </c>
      <c r="AB74" s="3">
        <v>0</v>
      </c>
      <c r="AC74" s="106">
        <v>2</v>
      </c>
      <c r="AD74" s="3" t="str">
        <f t="shared" ref="AD74:AD137" si="17">IF(AC74&lt;4.5,"No",IF(AC74&lt;5.5,"Maybe No",IF(AC74&lt;6.5,"Maybe Yes","Yes")))</f>
        <v>No</v>
      </c>
      <c r="AE74" s="3" t="s">
        <v>33</v>
      </c>
      <c r="AF74" s="3" t="s">
        <v>304</v>
      </c>
      <c r="AG74" s="3" t="s">
        <v>286</v>
      </c>
      <c r="AH74" s="3" t="s">
        <v>314</v>
      </c>
      <c r="AI74">
        <v>1</v>
      </c>
    </row>
    <row r="75" spans="2:35" x14ac:dyDescent="0.2">
      <c r="B75" t="str">
        <f>'Raw Responses'!B85</f>
        <v>R67</v>
      </c>
      <c r="C75" s="3" t="s">
        <v>301</v>
      </c>
      <c r="D75" s="3" t="s">
        <v>312</v>
      </c>
      <c r="E75" s="3" t="s">
        <v>19</v>
      </c>
      <c r="F75" s="3">
        <v>220</v>
      </c>
      <c r="G75" s="3" t="str">
        <f t="shared" si="9"/>
        <v>Medium</v>
      </c>
      <c r="H75" s="3" t="s">
        <v>24</v>
      </c>
      <c r="I75" s="3">
        <v>951</v>
      </c>
      <c r="J75" s="3" t="str">
        <f t="shared" si="10"/>
        <v>High</v>
      </c>
      <c r="K75" s="3">
        <v>3.67</v>
      </c>
      <c r="L75" s="3" t="str">
        <f t="shared" si="11"/>
        <v>Very High</v>
      </c>
      <c r="M75" s="3">
        <v>0</v>
      </c>
      <c r="N75" s="3" t="str">
        <f t="shared" si="12"/>
        <v>Low</v>
      </c>
      <c r="O75" s="3">
        <v>2</v>
      </c>
      <c r="P75" s="3">
        <v>4</v>
      </c>
      <c r="Q75" s="3">
        <v>2</v>
      </c>
      <c r="R75" s="3" t="str">
        <f t="shared" si="13"/>
        <v>Medium</v>
      </c>
      <c r="S75" s="106">
        <v>5.9333330000000002</v>
      </c>
      <c r="T75" s="3" t="str">
        <f t="shared" si="14"/>
        <v>Strong</v>
      </c>
      <c r="U75" s="106">
        <v>1.4666669999999999</v>
      </c>
      <c r="V75" s="3" t="str">
        <f t="shared" si="15"/>
        <v>Very Conservative</v>
      </c>
      <c r="W75" s="3">
        <v>4</v>
      </c>
      <c r="X75" s="3" t="str">
        <f t="shared" si="16"/>
        <v>Rarely</v>
      </c>
      <c r="Y75" s="3" t="s">
        <v>31</v>
      </c>
      <c r="Z75" s="3" t="s">
        <v>34</v>
      </c>
      <c r="AA75" s="3" t="s">
        <v>310</v>
      </c>
      <c r="AB75" s="3">
        <v>0</v>
      </c>
      <c r="AC75" s="106">
        <v>2.233333</v>
      </c>
      <c r="AD75" s="3" t="str">
        <f t="shared" si="17"/>
        <v>No</v>
      </c>
      <c r="AE75" s="3" t="s">
        <v>33</v>
      </c>
      <c r="AF75" s="3" t="s">
        <v>304</v>
      </c>
      <c r="AG75" s="3" t="s">
        <v>287</v>
      </c>
      <c r="AH75" s="3" t="s">
        <v>314</v>
      </c>
      <c r="AI75">
        <v>3</v>
      </c>
    </row>
    <row r="76" spans="2:35" x14ac:dyDescent="0.2">
      <c r="B76" t="str">
        <f>'Raw Responses'!B86</f>
        <v>R68</v>
      </c>
      <c r="C76" s="3" t="s">
        <v>301</v>
      </c>
      <c r="D76" s="3" t="s">
        <v>306</v>
      </c>
      <c r="E76" s="3" t="s">
        <v>22</v>
      </c>
      <c r="F76" s="3">
        <v>1000</v>
      </c>
      <c r="G76" s="3" t="str">
        <f t="shared" si="9"/>
        <v>VeryHigh</v>
      </c>
      <c r="H76" s="3" t="s">
        <v>24</v>
      </c>
      <c r="I76" s="3">
        <v>600</v>
      </c>
      <c r="J76" s="3" t="str">
        <f t="shared" si="10"/>
        <v>High</v>
      </c>
      <c r="K76" s="3">
        <v>3.8</v>
      </c>
      <c r="L76" s="3" t="str">
        <f t="shared" si="11"/>
        <v>Very High</v>
      </c>
      <c r="M76" s="3">
        <v>30</v>
      </c>
      <c r="N76" s="3" t="str">
        <f t="shared" si="12"/>
        <v>Very High</v>
      </c>
      <c r="O76" s="3">
        <v>3</v>
      </c>
      <c r="P76" s="3">
        <v>3</v>
      </c>
      <c r="Q76" s="3">
        <v>7</v>
      </c>
      <c r="R76" s="3" t="str">
        <f t="shared" si="13"/>
        <v>Old</v>
      </c>
      <c r="S76" s="106">
        <v>3.1333329999999999</v>
      </c>
      <c r="T76" s="3" t="str">
        <f t="shared" si="14"/>
        <v>Weak</v>
      </c>
      <c r="U76" s="106">
        <v>2.6333329999999999</v>
      </c>
      <c r="V76" s="3" t="str">
        <f t="shared" si="15"/>
        <v>Conservative</v>
      </c>
      <c r="W76" s="3">
        <v>50</v>
      </c>
      <c r="X76" s="3" t="str">
        <f t="shared" si="16"/>
        <v>Very Often</v>
      </c>
      <c r="Y76" s="3" t="s">
        <v>31</v>
      </c>
      <c r="Z76" s="3" t="s">
        <v>34</v>
      </c>
      <c r="AA76" s="3" t="s">
        <v>307</v>
      </c>
      <c r="AB76" s="3">
        <v>1</v>
      </c>
      <c r="AC76" s="106">
        <v>6</v>
      </c>
      <c r="AD76" s="3" t="str">
        <f t="shared" si="17"/>
        <v>Maybe Yes</v>
      </c>
      <c r="AE76" s="3" t="s">
        <v>43</v>
      </c>
      <c r="AF76" s="3" t="s">
        <v>304</v>
      </c>
      <c r="AG76" s="3" t="s">
        <v>287</v>
      </c>
      <c r="AH76" s="3" t="s">
        <v>314</v>
      </c>
      <c r="AI76">
        <v>0</v>
      </c>
    </row>
    <row r="77" spans="2:35" x14ac:dyDescent="0.2">
      <c r="B77" t="str">
        <f>'Raw Responses'!B87</f>
        <v>R69</v>
      </c>
      <c r="C77" s="3" t="s">
        <v>301</v>
      </c>
      <c r="D77" s="3" t="s">
        <v>312</v>
      </c>
      <c r="E77" s="3" t="s">
        <v>16</v>
      </c>
      <c r="F77" s="3">
        <v>500</v>
      </c>
      <c r="G77" s="3" t="str">
        <f t="shared" si="9"/>
        <v>High</v>
      </c>
      <c r="H77" s="3" t="s">
        <v>24</v>
      </c>
      <c r="I77" s="3">
        <v>150</v>
      </c>
      <c r="J77" s="3" t="str">
        <f t="shared" si="10"/>
        <v>Low</v>
      </c>
      <c r="K77" s="3">
        <v>3.4</v>
      </c>
      <c r="L77" s="3" t="str">
        <f t="shared" si="11"/>
        <v>High</v>
      </c>
      <c r="M77" s="3">
        <v>25</v>
      </c>
      <c r="N77" s="3" t="str">
        <f t="shared" si="12"/>
        <v>High</v>
      </c>
      <c r="O77" s="3">
        <v>3</v>
      </c>
      <c r="P77" s="3">
        <v>3</v>
      </c>
      <c r="Q77" s="3">
        <v>11</v>
      </c>
      <c r="R77" s="3" t="str">
        <f t="shared" si="13"/>
        <v>Very Old</v>
      </c>
      <c r="S77" s="106">
        <v>7</v>
      </c>
      <c r="T77" s="3" t="str">
        <f t="shared" si="14"/>
        <v>Very Strong</v>
      </c>
      <c r="U77" s="106">
        <v>3</v>
      </c>
      <c r="V77" s="3" t="str">
        <f t="shared" si="15"/>
        <v>Conservative</v>
      </c>
      <c r="W77" s="3">
        <v>1</v>
      </c>
      <c r="X77" s="3" t="str">
        <f t="shared" si="16"/>
        <v>Rarely</v>
      </c>
      <c r="Y77" s="3" t="s">
        <v>32</v>
      </c>
      <c r="Z77" s="3" t="s">
        <v>33</v>
      </c>
      <c r="AA77" s="3" t="s">
        <v>303</v>
      </c>
      <c r="AB77" s="3">
        <v>0</v>
      </c>
      <c r="AC77" s="106">
        <v>3</v>
      </c>
      <c r="AD77" s="3" t="str">
        <f t="shared" si="17"/>
        <v>No</v>
      </c>
      <c r="AE77" s="3" t="s">
        <v>33</v>
      </c>
      <c r="AF77" s="3" t="s">
        <v>304</v>
      </c>
      <c r="AG77" s="3" t="s">
        <v>287</v>
      </c>
      <c r="AH77" s="3" t="s">
        <v>46</v>
      </c>
      <c r="AI77">
        <v>1</v>
      </c>
    </row>
    <row r="78" spans="2:35" x14ac:dyDescent="0.2">
      <c r="B78" t="str">
        <f>'Raw Responses'!B88</f>
        <v>R70</v>
      </c>
      <c r="C78" s="3" t="s">
        <v>301</v>
      </c>
      <c r="D78" s="3" t="s">
        <v>312</v>
      </c>
      <c r="E78" s="3" t="s">
        <v>22</v>
      </c>
      <c r="F78" s="3">
        <v>500</v>
      </c>
      <c r="G78" s="3" t="str">
        <f t="shared" si="9"/>
        <v>High</v>
      </c>
      <c r="H78" s="3" t="s">
        <v>25</v>
      </c>
      <c r="I78" s="3">
        <v>253</v>
      </c>
      <c r="J78" s="3" t="str">
        <f t="shared" si="10"/>
        <v>Medium</v>
      </c>
      <c r="K78" s="3">
        <v>3.35</v>
      </c>
      <c r="L78" s="3" t="str">
        <f t="shared" si="11"/>
        <v>High</v>
      </c>
      <c r="M78" s="3">
        <v>25</v>
      </c>
      <c r="N78" s="3" t="str">
        <f t="shared" si="12"/>
        <v>High</v>
      </c>
      <c r="O78" s="3">
        <v>2</v>
      </c>
      <c r="P78" s="3">
        <v>1</v>
      </c>
      <c r="Q78" s="3">
        <v>1</v>
      </c>
      <c r="R78" s="3" t="str">
        <f t="shared" si="13"/>
        <v>New</v>
      </c>
      <c r="S78" s="106">
        <v>2.4666670000000002</v>
      </c>
      <c r="T78" s="3" t="str">
        <f t="shared" si="14"/>
        <v>Weak</v>
      </c>
      <c r="U78" s="106">
        <v>4.8666669999999996</v>
      </c>
      <c r="V78" s="3" t="str">
        <f t="shared" si="15"/>
        <v>Very Liberal</v>
      </c>
      <c r="W78" s="3">
        <v>2</v>
      </c>
      <c r="X78" s="3" t="str">
        <f t="shared" si="16"/>
        <v>Rarely</v>
      </c>
      <c r="Y78" s="3" t="s">
        <v>29</v>
      </c>
      <c r="Z78" s="3" t="s">
        <v>34</v>
      </c>
      <c r="AA78" s="3" t="s">
        <v>313</v>
      </c>
      <c r="AB78" s="3">
        <v>0</v>
      </c>
      <c r="AC78" s="106">
        <v>4.233333</v>
      </c>
      <c r="AD78" s="3" t="str">
        <f t="shared" si="17"/>
        <v>No</v>
      </c>
      <c r="AE78" s="3" t="s">
        <v>33</v>
      </c>
      <c r="AF78" s="3" t="s">
        <v>304</v>
      </c>
      <c r="AG78" s="3" t="s">
        <v>286</v>
      </c>
      <c r="AH78" s="3" t="s">
        <v>314</v>
      </c>
      <c r="AI78">
        <v>1</v>
      </c>
    </row>
    <row r="79" spans="2:35" x14ac:dyDescent="0.2">
      <c r="B79" t="str">
        <f>'Raw Responses'!B89</f>
        <v>R71</v>
      </c>
      <c r="C79" s="3" t="s">
        <v>301</v>
      </c>
      <c r="D79" s="3" t="s">
        <v>312</v>
      </c>
      <c r="E79" s="3" t="s">
        <v>16</v>
      </c>
      <c r="F79" s="3">
        <v>200</v>
      </c>
      <c r="G79" s="3" t="str">
        <f t="shared" si="9"/>
        <v>Medium</v>
      </c>
      <c r="H79" s="3" t="s">
        <v>24</v>
      </c>
      <c r="I79" s="3">
        <v>2000</v>
      </c>
      <c r="J79" s="3" t="str">
        <f t="shared" si="10"/>
        <v>VeryHigh</v>
      </c>
      <c r="K79" s="3">
        <v>3.09</v>
      </c>
      <c r="L79" s="3" t="str">
        <f t="shared" si="11"/>
        <v>High</v>
      </c>
      <c r="M79" s="3">
        <v>15</v>
      </c>
      <c r="N79" s="3" t="str">
        <f t="shared" si="12"/>
        <v>Medium</v>
      </c>
      <c r="O79" s="3">
        <v>2</v>
      </c>
      <c r="P79" s="3">
        <v>1</v>
      </c>
      <c r="Q79" s="3">
        <v>3.5</v>
      </c>
      <c r="R79" s="3" t="str">
        <f t="shared" si="13"/>
        <v>Medium</v>
      </c>
      <c r="S79" s="106">
        <v>5.6</v>
      </c>
      <c r="T79" s="3" t="str">
        <f t="shared" si="14"/>
        <v>Strong</v>
      </c>
      <c r="U79" s="106">
        <v>5.5</v>
      </c>
      <c r="V79" s="3" t="str">
        <f t="shared" si="15"/>
        <v>Very Liberal</v>
      </c>
      <c r="W79" s="3">
        <v>5</v>
      </c>
      <c r="X79" s="3" t="str">
        <f t="shared" si="16"/>
        <v>Rarely</v>
      </c>
      <c r="Y79" s="3" t="s">
        <v>29</v>
      </c>
      <c r="Z79" s="3" t="s">
        <v>34</v>
      </c>
      <c r="AA79" s="3" t="s">
        <v>307</v>
      </c>
      <c r="AB79" s="3">
        <v>0</v>
      </c>
      <c r="AC79" s="106">
        <v>6.766667</v>
      </c>
      <c r="AD79" s="3" t="str">
        <f t="shared" si="17"/>
        <v>Yes</v>
      </c>
      <c r="AE79" s="3" t="s">
        <v>33</v>
      </c>
      <c r="AF79" s="3" t="s">
        <v>304</v>
      </c>
      <c r="AG79" s="3" t="s">
        <v>286</v>
      </c>
      <c r="AH79" s="3" t="s">
        <v>46</v>
      </c>
      <c r="AI79">
        <v>0</v>
      </c>
    </row>
    <row r="80" spans="2:35" x14ac:dyDescent="0.2">
      <c r="B80" t="str">
        <f>'Raw Responses'!B90</f>
        <v>R72</v>
      </c>
      <c r="C80" s="3" t="s">
        <v>301</v>
      </c>
      <c r="D80" s="3" t="s">
        <v>306</v>
      </c>
      <c r="E80" s="3" t="s">
        <v>22</v>
      </c>
      <c r="F80" s="3">
        <v>100</v>
      </c>
      <c r="G80" s="3" t="str">
        <f t="shared" si="9"/>
        <v>Low</v>
      </c>
      <c r="H80" s="3" t="s">
        <v>25</v>
      </c>
      <c r="I80" s="3">
        <v>0</v>
      </c>
      <c r="J80" s="3" t="str">
        <f t="shared" si="10"/>
        <v>Low</v>
      </c>
      <c r="K80" s="3">
        <v>3.2</v>
      </c>
      <c r="L80" s="3" t="str">
        <f t="shared" si="11"/>
        <v>High</v>
      </c>
      <c r="M80" s="3">
        <v>35</v>
      </c>
      <c r="N80" s="3" t="str">
        <f t="shared" si="12"/>
        <v>Very High</v>
      </c>
      <c r="O80" s="3">
        <v>3</v>
      </c>
      <c r="P80" s="3">
        <v>2</v>
      </c>
      <c r="Q80" s="3">
        <v>8</v>
      </c>
      <c r="R80" s="3" t="str">
        <f t="shared" si="13"/>
        <v>Old</v>
      </c>
      <c r="S80" s="106">
        <v>5.5</v>
      </c>
      <c r="T80" s="3" t="str">
        <f t="shared" si="14"/>
        <v>Strong</v>
      </c>
      <c r="U80" s="106">
        <v>2.4666670000000002</v>
      </c>
      <c r="V80" s="3" t="str">
        <f t="shared" si="15"/>
        <v>Conservative</v>
      </c>
      <c r="W80" s="3">
        <v>2</v>
      </c>
      <c r="X80" s="3" t="str">
        <f t="shared" si="16"/>
        <v>Rarely</v>
      </c>
      <c r="Y80" s="3" t="s">
        <v>30</v>
      </c>
      <c r="Z80" s="3" t="s">
        <v>35</v>
      </c>
      <c r="AA80" s="3" t="s">
        <v>310</v>
      </c>
      <c r="AB80" s="3">
        <v>0</v>
      </c>
      <c r="AC80" s="106">
        <v>5</v>
      </c>
      <c r="AD80" s="3" t="str">
        <f t="shared" si="17"/>
        <v>Maybe No</v>
      </c>
      <c r="AE80" s="3" t="s">
        <v>33</v>
      </c>
      <c r="AF80" s="3" t="s">
        <v>304</v>
      </c>
      <c r="AG80" s="3" t="s">
        <v>286</v>
      </c>
      <c r="AH80" s="3" t="s">
        <v>47</v>
      </c>
      <c r="AI80">
        <v>3</v>
      </c>
    </row>
    <row r="81" spans="2:35" x14ac:dyDescent="0.2">
      <c r="B81" t="str">
        <f>'Raw Responses'!B91</f>
        <v>R73</v>
      </c>
      <c r="C81" s="3" t="s">
        <v>305</v>
      </c>
      <c r="D81" s="3" t="s">
        <v>302</v>
      </c>
      <c r="E81" s="3" t="s">
        <v>16</v>
      </c>
      <c r="F81" s="3">
        <v>500</v>
      </c>
      <c r="G81" s="3" t="str">
        <f t="shared" si="9"/>
        <v>High</v>
      </c>
      <c r="H81" s="3" t="s">
        <v>24</v>
      </c>
      <c r="I81" s="3">
        <v>400</v>
      </c>
      <c r="J81" s="3" t="str">
        <f t="shared" si="10"/>
        <v>Medium</v>
      </c>
      <c r="K81" s="3">
        <v>2.85</v>
      </c>
      <c r="L81" s="3" t="str">
        <f t="shared" si="11"/>
        <v>Medium</v>
      </c>
      <c r="M81" s="3">
        <v>0</v>
      </c>
      <c r="N81" s="3" t="str">
        <f t="shared" si="12"/>
        <v>Low</v>
      </c>
      <c r="O81" s="3">
        <v>2</v>
      </c>
      <c r="P81" s="3">
        <v>2</v>
      </c>
      <c r="Q81" s="3">
        <v>0</v>
      </c>
      <c r="R81" s="3" t="str">
        <f t="shared" si="13"/>
        <v>New</v>
      </c>
      <c r="S81" s="106">
        <v>5.6333330000000004</v>
      </c>
      <c r="T81" s="3" t="str">
        <f t="shared" si="14"/>
        <v>Strong</v>
      </c>
      <c r="U81" s="106">
        <v>4.4333330000000002</v>
      </c>
      <c r="V81" s="3" t="str">
        <f t="shared" si="15"/>
        <v>Liberal</v>
      </c>
      <c r="W81" s="3">
        <v>0</v>
      </c>
      <c r="X81" s="3" t="str">
        <f t="shared" si="16"/>
        <v>Never</v>
      </c>
      <c r="Y81" s="3" t="s">
        <v>32</v>
      </c>
      <c r="Z81" s="3" t="s">
        <v>34</v>
      </c>
      <c r="AA81" s="3" t="s">
        <v>307</v>
      </c>
      <c r="AB81" s="3">
        <v>1</v>
      </c>
      <c r="AC81" s="106">
        <v>2.8</v>
      </c>
      <c r="AD81" s="3" t="str">
        <f t="shared" si="17"/>
        <v>No</v>
      </c>
      <c r="AE81" s="3" t="s">
        <v>42</v>
      </c>
      <c r="AF81" s="3" t="s">
        <v>304</v>
      </c>
      <c r="AG81" s="3" t="s">
        <v>287</v>
      </c>
      <c r="AH81" s="3" t="s">
        <v>46</v>
      </c>
      <c r="AI81">
        <v>0</v>
      </c>
    </row>
    <row r="82" spans="2:35" x14ac:dyDescent="0.2">
      <c r="B82" t="str">
        <f>'Raw Responses'!B92</f>
        <v>R74</v>
      </c>
      <c r="C82" s="3" t="s">
        <v>305</v>
      </c>
      <c r="D82" s="3" t="s">
        <v>302</v>
      </c>
      <c r="E82" s="3" t="s">
        <v>22</v>
      </c>
      <c r="F82" s="3">
        <v>950</v>
      </c>
      <c r="G82" s="3" t="str">
        <f t="shared" si="9"/>
        <v>High</v>
      </c>
      <c r="H82" s="3" t="s">
        <v>24</v>
      </c>
      <c r="I82" s="3">
        <v>200</v>
      </c>
      <c r="J82" s="3" t="str">
        <f t="shared" si="10"/>
        <v>Medium</v>
      </c>
      <c r="K82" s="3">
        <v>3.4</v>
      </c>
      <c r="L82" s="3" t="str">
        <f t="shared" si="11"/>
        <v>High</v>
      </c>
      <c r="M82" s="3">
        <v>0</v>
      </c>
      <c r="N82" s="3" t="str">
        <f t="shared" si="12"/>
        <v>Low</v>
      </c>
      <c r="O82" s="3">
        <v>2</v>
      </c>
      <c r="P82" s="3">
        <v>2</v>
      </c>
      <c r="Q82" s="3">
        <v>5</v>
      </c>
      <c r="R82" s="3" t="str">
        <f t="shared" si="13"/>
        <v>Old</v>
      </c>
      <c r="S82" s="106">
        <v>5.266667</v>
      </c>
      <c r="T82" s="3" t="str">
        <f t="shared" si="14"/>
        <v>Medium</v>
      </c>
      <c r="U82" s="106">
        <v>1.9</v>
      </c>
      <c r="V82" s="3" t="str">
        <f t="shared" si="15"/>
        <v>Conservative</v>
      </c>
      <c r="W82" s="3">
        <v>3</v>
      </c>
      <c r="X82" s="3" t="str">
        <f t="shared" si="16"/>
        <v>Rarely</v>
      </c>
      <c r="Y82" s="3" t="s">
        <v>31</v>
      </c>
      <c r="Z82" s="3" t="s">
        <v>34</v>
      </c>
      <c r="AA82" s="3" t="s">
        <v>303</v>
      </c>
      <c r="AB82" s="3">
        <v>0</v>
      </c>
      <c r="AC82" s="106">
        <v>1.2</v>
      </c>
      <c r="AD82" s="3" t="str">
        <f t="shared" si="17"/>
        <v>No</v>
      </c>
      <c r="AE82" s="3" t="s">
        <v>43</v>
      </c>
      <c r="AF82" s="3" t="s">
        <v>304</v>
      </c>
      <c r="AG82" s="3" t="s">
        <v>287</v>
      </c>
      <c r="AH82" s="3" t="s">
        <v>46</v>
      </c>
      <c r="AI82">
        <v>0</v>
      </c>
    </row>
    <row r="83" spans="2:35" x14ac:dyDescent="0.2">
      <c r="B83" t="str">
        <f>'Raw Responses'!B93</f>
        <v>R75</v>
      </c>
      <c r="C83" s="3" t="s">
        <v>305</v>
      </c>
      <c r="D83" s="3" t="s">
        <v>302</v>
      </c>
      <c r="E83" s="3" t="s">
        <v>16</v>
      </c>
      <c r="F83" s="3">
        <v>250</v>
      </c>
      <c r="G83" s="3" t="str">
        <f t="shared" si="9"/>
        <v>Medium</v>
      </c>
      <c r="H83" s="3" t="s">
        <v>24</v>
      </c>
      <c r="I83" s="3">
        <v>500</v>
      </c>
      <c r="J83" s="3" t="str">
        <f t="shared" si="10"/>
        <v>High</v>
      </c>
      <c r="K83" s="3">
        <v>2.76</v>
      </c>
      <c r="L83" s="3" t="str">
        <f t="shared" si="11"/>
        <v>Medium</v>
      </c>
      <c r="M83" s="3">
        <v>0</v>
      </c>
      <c r="N83" s="3" t="str">
        <f t="shared" si="12"/>
        <v>Low</v>
      </c>
      <c r="O83" s="3">
        <v>3</v>
      </c>
      <c r="P83" s="3">
        <v>4</v>
      </c>
      <c r="Q83" s="3">
        <v>10</v>
      </c>
      <c r="R83" s="3" t="str">
        <f t="shared" si="13"/>
        <v>Very Old</v>
      </c>
      <c r="S83" s="106">
        <v>5.5333329999999998</v>
      </c>
      <c r="T83" s="3" t="str">
        <f t="shared" si="14"/>
        <v>Strong</v>
      </c>
      <c r="U83" s="106">
        <v>4.4333330000000002</v>
      </c>
      <c r="V83" s="3" t="str">
        <f t="shared" si="15"/>
        <v>Liberal</v>
      </c>
      <c r="W83" s="3">
        <v>2</v>
      </c>
      <c r="X83" s="3" t="str">
        <f t="shared" si="16"/>
        <v>Rarely</v>
      </c>
      <c r="Y83" s="3" t="s">
        <v>30</v>
      </c>
      <c r="Z83" s="3" t="s">
        <v>34</v>
      </c>
      <c r="AA83" s="3" t="s">
        <v>307</v>
      </c>
      <c r="AB83" s="3">
        <v>1</v>
      </c>
      <c r="AC83" s="106">
        <v>6.6666670000000003</v>
      </c>
      <c r="AD83" s="3" t="str">
        <f t="shared" si="17"/>
        <v>Yes</v>
      </c>
      <c r="AE83" s="3" t="s">
        <v>43</v>
      </c>
      <c r="AF83" s="3" t="s">
        <v>304</v>
      </c>
      <c r="AG83" s="3" t="s">
        <v>287</v>
      </c>
      <c r="AH83" s="3" t="s">
        <v>46</v>
      </c>
      <c r="AI83">
        <v>0</v>
      </c>
    </row>
    <row r="84" spans="2:35" x14ac:dyDescent="0.2">
      <c r="B84" t="str">
        <f>'Raw Responses'!B94</f>
        <v>R76</v>
      </c>
      <c r="C84" s="3" t="s">
        <v>305</v>
      </c>
      <c r="D84" s="3" t="s">
        <v>302</v>
      </c>
      <c r="E84" s="3" t="s">
        <v>20</v>
      </c>
      <c r="F84" s="3">
        <v>100</v>
      </c>
      <c r="G84" s="3" t="str">
        <f t="shared" si="9"/>
        <v>Low</v>
      </c>
      <c r="H84" s="3" t="s">
        <v>24</v>
      </c>
      <c r="I84" s="3">
        <v>198</v>
      </c>
      <c r="J84" s="3" t="str">
        <f t="shared" si="10"/>
        <v>Low</v>
      </c>
      <c r="K84" s="3">
        <v>3.95</v>
      </c>
      <c r="L84" s="3" t="str">
        <f t="shared" si="11"/>
        <v>Very High</v>
      </c>
      <c r="M84" s="3">
        <v>0</v>
      </c>
      <c r="N84" s="3" t="str">
        <f t="shared" si="12"/>
        <v>Low</v>
      </c>
      <c r="O84" s="3">
        <v>2</v>
      </c>
      <c r="P84" s="3">
        <v>2</v>
      </c>
      <c r="Q84" s="3">
        <v>10</v>
      </c>
      <c r="R84" s="3" t="str">
        <f t="shared" si="13"/>
        <v>Very Old</v>
      </c>
      <c r="S84" s="106">
        <v>6.266667</v>
      </c>
      <c r="T84" s="3" t="str">
        <f t="shared" si="14"/>
        <v>Strong</v>
      </c>
      <c r="U84" s="106">
        <v>3.1666669999999999</v>
      </c>
      <c r="V84" s="3" t="str">
        <f t="shared" si="15"/>
        <v>Conservative</v>
      </c>
      <c r="W84" s="3">
        <v>55</v>
      </c>
      <c r="X84" s="3" t="str">
        <f t="shared" si="16"/>
        <v>Very Often</v>
      </c>
      <c r="Y84" s="3" t="s">
        <v>32</v>
      </c>
      <c r="Z84" s="3" t="s">
        <v>34</v>
      </c>
      <c r="AA84" s="3" t="s">
        <v>303</v>
      </c>
      <c r="AB84" s="3">
        <v>0</v>
      </c>
      <c r="AC84" s="106">
        <v>2</v>
      </c>
      <c r="AD84" s="3" t="str">
        <f t="shared" si="17"/>
        <v>No</v>
      </c>
      <c r="AE84" s="3" t="s">
        <v>43</v>
      </c>
      <c r="AF84" s="3" t="s">
        <v>304</v>
      </c>
      <c r="AG84" s="3" t="s">
        <v>287</v>
      </c>
      <c r="AH84" s="3" t="s">
        <v>46</v>
      </c>
      <c r="AI84">
        <v>0</v>
      </c>
    </row>
    <row r="85" spans="2:35" x14ac:dyDescent="0.2">
      <c r="B85" t="str">
        <f>'Raw Responses'!B95</f>
        <v>R77</v>
      </c>
      <c r="C85" s="3" t="s">
        <v>305</v>
      </c>
      <c r="D85" s="3" t="s">
        <v>302</v>
      </c>
      <c r="E85" s="3" t="s">
        <v>22</v>
      </c>
      <c r="F85" s="3">
        <v>1800</v>
      </c>
      <c r="G85" s="3" t="str">
        <f t="shared" si="9"/>
        <v>VeryHigh</v>
      </c>
      <c r="H85" s="3" t="s">
        <v>24</v>
      </c>
      <c r="I85" s="3">
        <v>700</v>
      </c>
      <c r="J85" s="3" t="str">
        <f t="shared" si="10"/>
        <v>High</v>
      </c>
      <c r="K85" s="3">
        <v>2.8</v>
      </c>
      <c r="L85" s="3" t="str">
        <f t="shared" si="11"/>
        <v>Medium</v>
      </c>
      <c r="M85" s="3">
        <v>0</v>
      </c>
      <c r="N85" s="3" t="str">
        <f t="shared" si="12"/>
        <v>Low</v>
      </c>
      <c r="O85" s="3">
        <v>3</v>
      </c>
      <c r="P85" s="3">
        <v>3</v>
      </c>
      <c r="Q85" s="3">
        <v>1</v>
      </c>
      <c r="R85" s="3" t="str">
        <f t="shared" si="13"/>
        <v>New</v>
      </c>
      <c r="S85" s="106">
        <v>5.3</v>
      </c>
      <c r="T85" s="3" t="str">
        <f t="shared" si="14"/>
        <v>Medium</v>
      </c>
      <c r="U85" s="106">
        <v>3.9666670000000002</v>
      </c>
      <c r="V85" s="3" t="str">
        <f t="shared" si="15"/>
        <v>Liberal</v>
      </c>
      <c r="W85" s="3">
        <v>4</v>
      </c>
      <c r="X85" s="3" t="str">
        <f t="shared" si="16"/>
        <v>Rarely</v>
      </c>
      <c r="Y85" s="3" t="s">
        <v>30</v>
      </c>
      <c r="Z85" s="3" t="s">
        <v>34</v>
      </c>
      <c r="AA85" s="3" t="s">
        <v>303</v>
      </c>
      <c r="AB85" s="3">
        <v>0</v>
      </c>
      <c r="AC85" s="106">
        <v>2.733333</v>
      </c>
      <c r="AD85" s="3" t="str">
        <f t="shared" si="17"/>
        <v>No</v>
      </c>
      <c r="AE85" s="3" t="s">
        <v>43</v>
      </c>
      <c r="AF85" s="3" t="s">
        <v>308</v>
      </c>
      <c r="AG85" s="3" t="s">
        <v>286</v>
      </c>
      <c r="AH85" s="3" t="s">
        <v>46</v>
      </c>
      <c r="AI85">
        <v>2</v>
      </c>
    </row>
    <row r="86" spans="2:35" x14ac:dyDescent="0.2">
      <c r="B86" t="str">
        <f>'Raw Responses'!B96</f>
        <v>R78</v>
      </c>
      <c r="C86" s="3" t="s">
        <v>305</v>
      </c>
      <c r="D86" s="3" t="s">
        <v>306</v>
      </c>
      <c r="E86" s="3" t="s">
        <v>16</v>
      </c>
      <c r="F86" s="3">
        <v>350</v>
      </c>
      <c r="G86" s="3" t="str">
        <f t="shared" si="9"/>
        <v>Medium</v>
      </c>
      <c r="H86" s="3" t="s">
        <v>25</v>
      </c>
      <c r="I86" s="3">
        <v>80</v>
      </c>
      <c r="J86" s="3" t="str">
        <f t="shared" si="10"/>
        <v>Low</v>
      </c>
      <c r="K86" s="3">
        <v>3.15</v>
      </c>
      <c r="L86" s="3" t="str">
        <f t="shared" si="11"/>
        <v>High</v>
      </c>
      <c r="M86" s="3">
        <v>0</v>
      </c>
      <c r="N86" s="3" t="str">
        <f t="shared" si="12"/>
        <v>Low</v>
      </c>
      <c r="O86" s="3">
        <v>2</v>
      </c>
      <c r="P86" s="3">
        <v>3</v>
      </c>
      <c r="Q86" s="3">
        <v>15</v>
      </c>
      <c r="R86" s="3" t="str">
        <f t="shared" si="13"/>
        <v>Very Old</v>
      </c>
      <c r="S86" s="106">
        <v>6</v>
      </c>
      <c r="T86" s="3" t="str">
        <f t="shared" si="14"/>
        <v>Strong</v>
      </c>
      <c r="U86" s="106">
        <v>4</v>
      </c>
      <c r="V86" s="3" t="str">
        <f t="shared" si="15"/>
        <v>Liberal</v>
      </c>
      <c r="W86" s="3">
        <v>2</v>
      </c>
      <c r="X86" s="3" t="str">
        <f t="shared" si="16"/>
        <v>Rarely</v>
      </c>
      <c r="Y86" s="3" t="s">
        <v>31</v>
      </c>
      <c r="Z86" s="3" t="s">
        <v>34</v>
      </c>
      <c r="AA86" s="3" t="s">
        <v>303</v>
      </c>
      <c r="AB86" s="3">
        <v>0</v>
      </c>
      <c r="AC86" s="106">
        <v>5.5666669999999998</v>
      </c>
      <c r="AD86" s="3" t="str">
        <f t="shared" si="17"/>
        <v>Maybe Yes</v>
      </c>
      <c r="AE86" s="3" t="s">
        <v>43</v>
      </c>
      <c r="AF86" s="3" t="s">
        <v>304</v>
      </c>
      <c r="AG86" s="3" t="s">
        <v>286</v>
      </c>
      <c r="AH86" s="3" t="s">
        <v>46</v>
      </c>
      <c r="AI86">
        <v>1</v>
      </c>
    </row>
    <row r="87" spans="2:35" x14ac:dyDescent="0.2">
      <c r="B87" t="str">
        <f>'Raw Responses'!B97</f>
        <v>R79</v>
      </c>
      <c r="C87" s="3" t="s">
        <v>305</v>
      </c>
      <c r="D87" s="3" t="s">
        <v>302</v>
      </c>
      <c r="E87" s="3" t="s">
        <v>22</v>
      </c>
      <c r="F87" s="3">
        <v>900</v>
      </c>
      <c r="G87" s="3" t="str">
        <f t="shared" si="9"/>
        <v>High</v>
      </c>
      <c r="H87" s="3" t="s">
        <v>24</v>
      </c>
      <c r="I87" s="3">
        <v>500</v>
      </c>
      <c r="J87" s="3" t="str">
        <f t="shared" si="10"/>
        <v>High</v>
      </c>
      <c r="K87" s="3">
        <v>3.4</v>
      </c>
      <c r="L87" s="3" t="str">
        <f t="shared" si="11"/>
        <v>High</v>
      </c>
      <c r="M87" s="3">
        <v>0</v>
      </c>
      <c r="N87" s="3" t="str">
        <f t="shared" si="12"/>
        <v>Low</v>
      </c>
      <c r="O87" s="3">
        <v>2</v>
      </c>
      <c r="P87" s="3">
        <v>2</v>
      </c>
      <c r="Q87" s="3">
        <v>0</v>
      </c>
      <c r="R87" s="3" t="str">
        <f t="shared" si="13"/>
        <v>New</v>
      </c>
      <c r="S87" s="106">
        <v>6.2</v>
      </c>
      <c r="T87" s="3" t="str">
        <f t="shared" si="14"/>
        <v>Strong</v>
      </c>
      <c r="U87" s="106">
        <v>5.8333329999999997</v>
      </c>
      <c r="V87" s="3" t="str">
        <f t="shared" si="15"/>
        <v>Very Liberal</v>
      </c>
      <c r="W87" s="3">
        <v>0</v>
      </c>
      <c r="X87" s="3" t="str">
        <f t="shared" si="16"/>
        <v>Never</v>
      </c>
      <c r="Y87" s="3" t="s">
        <v>29</v>
      </c>
      <c r="Z87" s="3" t="s">
        <v>33</v>
      </c>
      <c r="AA87" s="3" t="s">
        <v>303</v>
      </c>
      <c r="AB87" s="3">
        <v>0</v>
      </c>
      <c r="AC87" s="106">
        <v>4.0999999999999996</v>
      </c>
      <c r="AD87" s="3" t="str">
        <f t="shared" si="17"/>
        <v>No</v>
      </c>
      <c r="AE87" s="3" t="s">
        <v>33</v>
      </c>
      <c r="AF87" s="3" t="s">
        <v>308</v>
      </c>
      <c r="AG87" s="3" t="s">
        <v>287</v>
      </c>
      <c r="AH87" s="3" t="s">
        <v>46</v>
      </c>
      <c r="AI87">
        <v>0</v>
      </c>
    </row>
    <row r="88" spans="2:35" x14ac:dyDescent="0.2">
      <c r="B88" t="str">
        <f>'Raw Responses'!B98</f>
        <v>R80</v>
      </c>
      <c r="C88" s="3" t="s">
        <v>305</v>
      </c>
      <c r="D88" s="3" t="s">
        <v>302</v>
      </c>
      <c r="E88" s="3" t="s">
        <v>22</v>
      </c>
      <c r="F88" s="3">
        <v>450</v>
      </c>
      <c r="G88" s="3" t="str">
        <f t="shared" si="9"/>
        <v>Medium</v>
      </c>
      <c r="H88" s="3" t="s">
        <v>24</v>
      </c>
      <c r="I88" s="3">
        <v>44.48</v>
      </c>
      <c r="J88" s="3" t="str">
        <f t="shared" si="10"/>
        <v>Low</v>
      </c>
      <c r="K88" s="3">
        <v>4</v>
      </c>
      <c r="L88" s="3" t="str">
        <f t="shared" si="11"/>
        <v>Very High</v>
      </c>
      <c r="M88" s="3">
        <v>6</v>
      </c>
      <c r="N88" s="3" t="str">
        <f t="shared" si="12"/>
        <v>Low</v>
      </c>
      <c r="O88" s="3">
        <v>2</v>
      </c>
      <c r="P88" s="3">
        <v>2</v>
      </c>
      <c r="Q88" s="3">
        <v>12</v>
      </c>
      <c r="R88" s="3" t="str">
        <f t="shared" si="13"/>
        <v>Very Old</v>
      </c>
      <c r="S88" s="106">
        <v>6.2</v>
      </c>
      <c r="T88" s="3" t="str">
        <f t="shared" si="14"/>
        <v>Strong</v>
      </c>
      <c r="U88" s="106">
        <v>4.5999999999999996</v>
      </c>
      <c r="V88" s="3" t="str">
        <f t="shared" si="15"/>
        <v>Liberal</v>
      </c>
      <c r="W88" s="3">
        <v>0</v>
      </c>
      <c r="X88" s="3" t="str">
        <f t="shared" si="16"/>
        <v>Never</v>
      </c>
      <c r="Y88" s="3" t="s">
        <v>32</v>
      </c>
      <c r="Z88" s="3" t="s">
        <v>35</v>
      </c>
      <c r="AA88" s="3" t="s">
        <v>310</v>
      </c>
      <c r="AB88" s="3">
        <v>0</v>
      </c>
      <c r="AC88" s="106">
        <v>1.1333329999999999</v>
      </c>
      <c r="AD88" s="3" t="str">
        <f t="shared" si="17"/>
        <v>No</v>
      </c>
      <c r="AE88" s="3" t="s">
        <v>43</v>
      </c>
      <c r="AF88" s="3" t="s">
        <v>304</v>
      </c>
      <c r="AG88" s="3" t="s">
        <v>286</v>
      </c>
      <c r="AH88" s="3" t="s">
        <v>46</v>
      </c>
      <c r="AI88">
        <v>0</v>
      </c>
    </row>
    <row r="89" spans="2:35" x14ac:dyDescent="0.2">
      <c r="B89" t="str">
        <f>'Raw Responses'!B99</f>
        <v>R81</v>
      </c>
      <c r="C89" s="3" t="s">
        <v>305</v>
      </c>
      <c r="D89" s="3" t="s">
        <v>306</v>
      </c>
      <c r="E89" s="3" t="s">
        <v>20</v>
      </c>
      <c r="F89" s="3">
        <v>500</v>
      </c>
      <c r="G89" s="3" t="str">
        <f t="shared" si="9"/>
        <v>High</v>
      </c>
      <c r="H89" s="3" t="s">
        <v>24</v>
      </c>
      <c r="I89" s="3">
        <v>0</v>
      </c>
      <c r="J89" s="3" t="str">
        <f t="shared" si="10"/>
        <v>Low</v>
      </c>
      <c r="K89" s="3">
        <v>3.56</v>
      </c>
      <c r="L89" s="3" t="str">
        <f t="shared" si="11"/>
        <v>Very High</v>
      </c>
      <c r="M89" s="3">
        <v>27</v>
      </c>
      <c r="N89" s="3" t="str">
        <f t="shared" si="12"/>
        <v>High</v>
      </c>
      <c r="O89" s="3">
        <v>2</v>
      </c>
      <c r="P89" s="3">
        <v>2</v>
      </c>
      <c r="Q89" s="3">
        <v>12</v>
      </c>
      <c r="R89" s="3" t="str">
        <f t="shared" si="13"/>
        <v>Very Old</v>
      </c>
      <c r="S89" s="106">
        <v>5.9666670000000002</v>
      </c>
      <c r="T89" s="3" t="str">
        <f t="shared" si="14"/>
        <v>Strong</v>
      </c>
      <c r="U89" s="106">
        <v>4.9666670000000002</v>
      </c>
      <c r="V89" s="3" t="str">
        <f t="shared" si="15"/>
        <v>Very Liberal</v>
      </c>
      <c r="W89" s="3">
        <v>10</v>
      </c>
      <c r="X89" s="3" t="str">
        <f t="shared" si="16"/>
        <v>Often</v>
      </c>
      <c r="Y89" s="3" t="s">
        <v>32</v>
      </c>
      <c r="Z89" s="3" t="s">
        <v>33</v>
      </c>
      <c r="AA89" s="3" t="s">
        <v>303</v>
      </c>
      <c r="AB89" s="3">
        <v>0</v>
      </c>
      <c r="AC89" s="106">
        <v>3.4333330000000002</v>
      </c>
      <c r="AD89" s="3" t="str">
        <f t="shared" si="17"/>
        <v>No</v>
      </c>
      <c r="AE89" s="3" t="s">
        <v>43</v>
      </c>
      <c r="AF89" s="3" t="s">
        <v>304</v>
      </c>
      <c r="AG89" s="3" t="s">
        <v>287</v>
      </c>
      <c r="AH89" s="3" t="s">
        <v>311</v>
      </c>
      <c r="AI89">
        <v>0</v>
      </c>
    </row>
    <row r="90" spans="2:35" x14ac:dyDescent="0.2">
      <c r="B90" t="str">
        <f>'Raw Responses'!B100</f>
        <v>R82</v>
      </c>
      <c r="C90" s="3" t="s">
        <v>305</v>
      </c>
      <c r="D90" s="3" t="s">
        <v>302</v>
      </c>
      <c r="E90" s="3" t="s">
        <v>20</v>
      </c>
      <c r="F90" s="3">
        <v>1524</v>
      </c>
      <c r="G90" s="3" t="str">
        <f t="shared" si="9"/>
        <v>VeryHigh</v>
      </c>
      <c r="H90" s="3" t="s">
        <v>24</v>
      </c>
      <c r="I90" s="3">
        <v>391</v>
      </c>
      <c r="J90" s="3" t="str">
        <f t="shared" si="10"/>
        <v>Medium</v>
      </c>
      <c r="K90" s="3">
        <v>2.9</v>
      </c>
      <c r="L90" s="3" t="str">
        <f t="shared" si="11"/>
        <v>Medium</v>
      </c>
      <c r="M90" s="3">
        <v>15</v>
      </c>
      <c r="N90" s="3" t="str">
        <f t="shared" si="12"/>
        <v>Medium</v>
      </c>
      <c r="O90" s="3">
        <v>4</v>
      </c>
      <c r="P90" s="3">
        <v>4</v>
      </c>
      <c r="Q90" s="3">
        <v>5</v>
      </c>
      <c r="R90" s="3" t="str">
        <f t="shared" si="13"/>
        <v>Old</v>
      </c>
      <c r="S90" s="106">
        <v>5.4333330000000002</v>
      </c>
      <c r="T90" s="3" t="str">
        <f t="shared" si="14"/>
        <v>Medium</v>
      </c>
      <c r="U90" s="106">
        <v>4</v>
      </c>
      <c r="V90" s="3" t="str">
        <f t="shared" si="15"/>
        <v>Liberal</v>
      </c>
      <c r="W90" s="3">
        <v>4</v>
      </c>
      <c r="X90" s="3" t="str">
        <f t="shared" si="16"/>
        <v>Rarely</v>
      </c>
      <c r="Y90" s="3" t="s">
        <v>30</v>
      </c>
      <c r="Z90" s="3" t="s">
        <v>34</v>
      </c>
      <c r="AA90" s="3" t="s">
        <v>310</v>
      </c>
      <c r="AB90" s="3">
        <v>1</v>
      </c>
      <c r="AC90" s="106">
        <v>5.7</v>
      </c>
      <c r="AD90" s="3" t="str">
        <f t="shared" si="17"/>
        <v>Maybe Yes</v>
      </c>
      <c r="AE90" s="3" t="s">
        <v>43</v>
      </c>
      <c r="AF90" s="3" t="s">
        <v>304</v>
      </c>
      <c r="AG90" s="3" t="s">
        <v>286</v>
      </c>
      <c r="AH90" s="3" t="s">
        <v>46</v>
      </c>
      <c r="AI90">
        <v>0</v>
      </c>
    </row>
    <row r="91" spans="2:35" x14ac:dyDescent="0.2">
      <c r="B91" t="str">
        <f>'Raw Responses'!B101</f>
        <v>R83</v>
      </c>
      <c r="C91" s="3" t="s">
        <v>305</v>
      </c>
      <c r="D91" s="3" t="s">
        <v>302</v>
      </c>
      <c r="E91" s="3" t="s">
        <v>16</v>
      </c>
      <c r="F91" s="3">
        <v>400</v>
      </c>
      <c r="G91" s="3" t="str">
        <f t="shared" si="9"/>
        <v>Medium</v>
      </c>
      <c r="H91" s="3" t="s">
        <v>24</v>
      </c>
      <c r="I91" s="3">
        <v>200</v>
      </c>
      <c r="J91" s="3" t="str">
        <f t="shared" si="10"/>
        <v>Medium</v>
      </c>
      <c r="K91" s="3">
        <v>2.5310000000000001</v>
      </c>
      <c r="L91" s="3" t="str">
        <f t="shared" si="11"/>
        <v>Medium</v>
      </c>
      <c r="M91" s="3">
        <v>5</v>
      </c>
      <c r="N91" s="3" t="str">
        <f t="shared" si="12"/>
        <v>Low</v>
      </c>
      <c r="O91" s="3">
        <v>4</v>
      </c>
      <c r="P91" s="3">
        <v>3</v>
      </c>
      <c r="Q91" s="3">
        <v>5</v>
      </c>
      <c r="R91" s="3" t="str">
        <f t="shared" si="13"/>
        <v>Old</v>
      </c>
      <c r="S91" s="106">
        <v>6.9666670000000002</v>
      </c>
      <c r="T91" s="3" t="str">
        <f t="shared" si="14"/>
        <v>Very Strong</v>
      </c>
      <c r="U91" s="106">
        <v>5.766667</v>
      </c>
      <c r="V91" s="3" t="str">
        <f t="shared" si="15"/>
        <v>Very Liberal</v>
      </c>
      <c r="W91" s="3">
        <v>20</v>
      </c>
      <c r="X91" s="3" t="str">
        <f t="shared" si="16"/>
        <v>Often</v>
      </c>
      <c r="Y91" s="3" t="s">
        <v>30</v>
      </c>
      <c r="Z91" s="3" t="s">
        <v>34</v>
      </c>
      <c r="AA91" s="3" t="s">
        <v>303</v>
      </c>
      <c r="AB91" s="3">
        <v>0</v>
      </c>
      <c r="AC91" s="106">
        <v>1.3666670000000001</v>
      </c>
      <c r="AD91" s="3" t="str">
        <f t="shared" si="17"/>
        <v>No</v>
      </c>
      <c r="AE91" s="3" t="s">
        <v>42</v>
      </c>
      <c r="AF91" s="3" t="s">
        <v>308</v>
      </c>
      <c r="AG91" s="3" t="s">
        <v>287</v>
      </c>
      <c r="AH91" s="3" t="s">
        <v>46</v>
      </c>
      <c r="AI91">
        <v>1</v>
      </c>
    </row>
    <row r="92" spans="2:35" x14ac:dyDescent="0.2">
      <c r="B92" t="str">
        <f>'Raw Responses'!B102</f>
        <v>R84</v>
      </c>
      <c r="C92" s="3" t="s">
        <v>305</v>
      </c>
      <c r="D92" s="3" t="s">
        <v>302</v>
      </c>
      <c r="E92" s="3" t="s">
        <v>16</v>
      </c>
      <c r="F92" s="3">
        <v>800</v>
      </c>
      <c r="G92" s="3" t="str">
        <f t="shared" si="9"/>
        <v>High</v>
      </c>
      <c r="H92" s="3" t="s">
        <v>24</v>
      </c>
      <c r="I92" s="3">
        <v>2500</v>
      </c>
      <c r="J92" s="3" t="str">
        <f t="shared" si="10"/>
        <v>VeryHigh</v>
      </c>
      <c r="K92" s="3">
        <v>3.8620000000000001</v>
      </c>
      <c r="L92" s="3" t="str">
        <f t="shared" si="11"/>
        <v>Very High</v>
      </c>
      <c r="M92" s="3">
        <v>0</v>
      </c>
      <c r="N92" s="3" t="str">
        <f t="shared" si="12"/>
        <v>Low</v>
      </c>
      <c r="O92" s="3">
        <v>2</v>
      </c>
      <c r="P92" s="3">
        <v>2</v>
      </c>
      <c r="Q92" s="3">
        <v>3</v>
      </c>
      <c r="R92" s="3" t="str">
        <f t="shared" si="13"/>
        <v>Medium</v>
      </c>
      <c r="S92" s="106">
        <v>5.3</v>
      </c>
      <c r="T92" s="3" t="str">
        <f t="shared" si="14"/>
        <v>Medium</v>
      </c>
      <c r="U92" s="106">
        <v>4.5666669999999998</v>
      </c>
      <c r="V92" s="3" t="str">
        <f t="shared" si="15"/>
        <v>Liberal</v>
      </c>
      <c r="W92" s="3">
        <v>1</v>
      </c>
      <c r="X92" s="3" t="str">
        <f t="shared" si="16"/>
        <v>Rarely</v>
      </c>
      <c r="Y92" s="3" t="s">
        <v>31</v>
      </c>
      <c r="Z92" s="3" t="s">
        <v>34</v>
      </c>
      <c r="AA92" s="3" t="s">
        <v>303</v>
      </c>
      <c r="AB92" s="3">
        <v>0</v>
      </c>
      <c r="AC92" s="106">
        <v>1.1000000000000001</v>
      </c>
      <c r="AD92" s="3" t="str">
        <f t="shared" si="17"/>
        <v>No</v>
      </c>
      <c r="AE92" s="3" t="s">
        <v>43</v>
      </c>
      <c r="AF92" s="3" t="s">
        <v>308</v>
      </c>
      <c r="AG92" s="3" t="s">
        <v>287</v>
      </c>
      <c r="AH92" s="3" t="s">
        <v>46</v>
      </c>
      <c r="AI92">
        <v>2</v>
      </c>
    </row>
    <row r="93" spans="2:35" x14ac:dyDescent="0.2">
      <c r="B93" t="str">
        <f>'Raw Responses'!B103</f>
        <v>R85</v>
      </c>
      <c r="C93" s="3" t="s">
        <v>305</v>
      </c>
      <c r="D93" s="3" t="s">
        <v>302</v>
      </c>
      <c r="E93" s="3" t="s">
        <v>20</v>
      </c>
      <c r="F93" s="3">
        <v>200</v>
      </c>
      <c r="G93" s="3" t="str">
        <f t="shared" si="9"/>
        <v>Medium</v>
      </c>
      <c r="H93" s="3" t="s">
        <v>29</v>
      </c>
      <c r="I93" s="3">
        <v>0</v>
      </c>
      <c r="J93" s="3" t="str">
        <f t="shared" si="10"/>
        <v>Low</v>
      </c>
      <c r="K93" s="3">
        <v>3.4</v>
      </c>
      <c r="L93" s="3" t="str">
        <f t="shared" si="11"/>
        <v>High</v>
      </c>
      <c r="M93" s="3">
        <v>15</v>
      </c>
      <c r="N93" s="3" t="str">
        <f t="shared" si="12"/>
        <v>Medium</v>
      </c>
      <c r="O93" s="3">
        <v>2</v>
      </c>
      <c r="P93" s="3">
        <v>2</v>
      </c>
      <c r="Q93" s="3">
        <v>14</v>
      </c>
      <c r="R93" s="3" t="str">
        <f t="shared" si="13"/>
        <v>Very Old</v>
      </c>
      <c r="S93" s="106">
        <v>5.1666670000000003</v>
      </c>
      <c r="T93" s="3" t="str">
        <f t="shared" si="14"/>
        <v>Medium</v>
      </c>
      <c r="U93" s="106">
        <v>5.8666669999999996</v>
      </c>
      <c r="V93" s="3" t="str">
        <f t="shared" si="15"/>
        <v>Very Liberal</v>
      </c>
      <c r="W93" s="3">
        <v>0</v>
      </c>
      <c r="X93" s="3" t="str">
        <f t="shared" si="16"/>
        <v>Never</v>
      </c>
      <c r="Y93" s="3" t="s">
        <v>32</v>
      </c>
      <c r="Z93" s="3" t="s">
        <v>34</v>
      </c>
      <c r="AA93" s="3" t="s">
        <v>310</v>
      </c>
      <c r="AB93" s="3">
        <v>1</v>
      </c>
      <c r="AC93" s="106">
        <v>4.9333330000000002</v>
      </c>
      <c r="AD93" s="3" t="str">
        <f t="shared" si="17"/>
        <v>Maybe No</v>
      </c>
      <c r="AE93" s="3" t="s">
        <v>43</v>
      </c>
      <c r="AF93" s="3" t="s">
        <v>304</v>
      </c>
      <c r="AG93" s="3" t="s">
        <v>286</v>
      </c>
      <c r="AH93" s="3" t="s">
        <v>311</v>
      </c>
      <c r="AI93">
        <v>1</v>
      </c>
    </row>
    <row r="94" spans="2:35" x14ac:dyDescent="0.2">
      <c r="B94" t="str">
        <f>'Raw Responses'!B104</f>
        <v>R86</v>
      </c>
      <c r="C94" s="3" t="s">
        <v>305</v>
      </c>
      <c r="D94" s="3" t="s">
        <v>306</v>
      </c>
      <c r="E94" s="3" t="s">
        <v>22</v>
      </c>
      <c r="F94" s="3">
        <v>500</v>
      </c>
      <c r="G94" s="3" t="str">
        <f t="shared" si="9"/>
        <v>High</v>
      </c>
      <c r="H94" s="3" t="s">
        <v>24</v>
      </c>
      <c r="I94" s="3">
        <v>300</v>
      </c>
      <c r="J94" s="3" t="str">
        <f t="shared" si="10"/>
        <v>Medium</v>
      </c>
      <c r="K94" s="3">
        <v>3.2</v>
      </c>
      <c r="L94" s="3" t="str">
        <f t="shared" si="11"/>
        <v>High</v>
      </c>
      <c r="M94" s="3">
        <v>0</v>
      </c>
      <c r="N94" s="3" t="str">
        <f t="shared" si="12"/>
        <v>Low</v>
      </c>
      <c r="O94" s="3">
        <v>3</v>
      </c>
      <c r="P94" s="3">
        <v>3</v>
      </c>
      <c r="Q94" s="3">
        <v>1.5</v>
      </c>
      <c r="R94" s="3" t="str">
        <f t="shared" si="13"/>
        <v>New</v>
      </c>
      <c r="S94" s="106">
        <v>5.6666670000000003</v>
      </c>
      <c r="T94" s="3" t="str">
        <f t="shared" si="14"/>
        <v>Strong</v>
      </c>
      <c r="U94" s="106">
        <v>5.3333329999999997</v>
      </c>
      <c r="V94" s="3" t="str">
        <f t="shared" si="15"/>
        <v>Very Liberal</v>
      </c>
      <c r="W94" s="3">
        <v>2</v>
      </c>
      <c r="X94" s="3" t="str">
        <f t="shared" si="16"/>
        <v>Rarely</v>
      </c>
      <c r="Y94" s="3" t="s">
        <v>30</v>
      </c>
      <c r="Z94" s="3" t="s">
        <v>34</v>
      </c>
      <c r="AA94" s="3" t="s">
        <v>303</v>
      </c>
      <c r="AB94" s="3">
        <v>0</v>
      </c>
      <c r="AC94" s="106">
        <v>4.8</v>
      </c>
      <c r="AD94" s="3" t="str">
        <f t="shared" si="17"/>
        <v>Maybe No</v>
      </c>
      <c r="AE94" s="3" t="s">
        <v>43</v>
      </c>
      <c r="AF94" s="3" t="s">
        <v>308</v>
      </c>
      <c r="AG94" s="3" t="s">
        <v>286</v>
      </c>
      <c r="AH94" s="3" t="s">
        <v>46</v>
      </c>
      <c r="AI94">
        <v>1</v>
      </c>
    </row>
    <row r="95" spans="2:35" x14ac:dyDescent="0.2">
      <c r="B95" t="str">
        <f>'Raw Responses'!B105</f>
        <v>R87</v>
      </c>
      <c r="C95" s="3" t="s">
        <v>305</v>
      </c>
      <c r="D95" s="3" t="s">
        <v>302</v>
      </c>
      <c r="E95" s="3" t="s">
        <v>18</v>
      </c>
      <c r="F95" s="3">
        <v>300</v>
      </c>
      <c r="G95" s="3" t="str">
        <f t="shared" si="9"/>
        <v>Medium</v>
      </c>
      <c r="H95" s="3" t="s">
        <v>24</v>
      </c>
      <c r="I95" s="3">
        <v>750</v>
      </c>
      <c r="J95" s="3" t="str">
        <f t="shared" si="10"/>
        <v>High</v>
      </c>
      <c r="K95" s="3">
        <v>3.6</v>
      </c>
      <c r="L95" s="3" t="str">
        <f t="shared" si="11"/>
        <v>Very High</v>
      </c>
      <c r="M95" s="3">
        <v>0</v>
      </c>
      <c r="N95" s="3" t="str">
        <f t="shared" si="12"/>
        <v>Low</v>
      </c>
      <c r="O95" s="3">
        <v>3</v>
      </c>
      <c r="P95" s="3">
        <v>3</v>
      </c>
      <c r="Q95" s="3">
        <v>1</v>
      </c>
      <c r="R95" s="3" t="str">
        <f t="shared" si="13"/>
        <v>New</v>
      </c>
      <c r="S95" s="106">
        <v>5.5</v>
      </c>
      <c r="T95" s="3" t="str">
        <f t="shared" si="14"/>
        <v>Strong</v>
      </c>
      <c r="U95" s="106">
        <v>4</v>
      </c>
      <c r="V95" s="3" t="str">
        <f t="shared" si="15"/>
        <v>Liberal</v>
      </c>
      <c r="W95" s="3">
        <v>2</v>
      </c>
      <c r="X95" s="3" t="str">
        <f t="shared" si="16"/>
        <v>Rarely</v>
      </c>
      <c r="Y95" s="3" t="s">
        <v>29</v>
      </c>
      <c r="Z95" s="3" t="s">
        <v>34</v>
      </c>
      <c r="AA95" s="3" t="s">
        <v>303</v>
      </c>
      <c r="AB95" s="3">
        <v>0</v>
      </c>
      <c r="AC95" s="106">
        <v>5</v>
      </c>
      <c r="AD95" s="3" t="str">
        <f t="shared" si="17"/>
        <v>Maybe No</v>
      </c>
      <c r="AE95" s="3" t="s">
        <v>43</v>
      </c>
      <c r="AF95" s="3" t="s">
        <v>304</v>
      </c>
      <c r="AG95" s="3" t="s">
        <v>286</v>
      </c>
      <c r="AH95" s="3" t="s">
        <v>46</v>
      </c>
      <c r="AI95">
        <v>1</v>
      </c>
    </row>
    <row r="96" spans="2:35" x14ac:dyDescent="0.2">
      <c r="B96" t="str">
        <f>'Raw Responses'!B106</f>
        <v>R88</v>
      </c>
      <c r="C96" s="3" t="s">
        <v>305</v>
      </c>
      <c r="D96" s="3" t="s">
        <v>306</v>
      </c>
      <c r="E96" s="3" t="s">
        <v>22</v>
      </c>
      <c r="F96" s="3">
        <v>700</v>
      </c>
      <c r="G96" s="3" t="str">
        <f t="shared" si="9"/>
        <v>High</v>
      </c>
      <c r="H96" s="3" t="s">
        <v>24</v>
      </c>
      <c r="I96" s="3">
        <v>100</v>
      </c>
      <c r="J96" s="3" t="str">
        <f t="shared" si="10"/>
        <v>Low</v>
      </c>
      <c r="K96" s="3">
        <v>3.5</v>
      </c>
      <c r="L96" s="3" t="str">
        <f t="shared" si="11"/>
        <v>Very High</v>
      </c>
      <c r="M96" s="3">
        <v>0</v>
      </c>
      <c r="N96" s="3" t="str">
        <f t="shared" si="12"/>
        <v>Low</v>
      </c>
      <c r="O96" s="3">
        <v>2</v>
      </c>
      <c r="P96" s="3">
        <v>2</v>
      </c>
      <c r="Q96" s="3">
        <v>9</v>
      </c>
      <c r="R96" s="3" t="str">
        <f t="shared" si="13"/>
        <v>Old</v>
      </c>
      <c r="S96" s="106">
        <v>5.766667</v>
      </c>
      <c r="T96" s="3" t="str">
        <f t="shared" si="14"/>
        <v>Strong</v>
      </c>
      <c r="U96" s="106">
        <v>3.1666669999999999</v>
      </c>
      <c r="V96" s="3" t="str">
        <f t="shared" si="15"/>
        <v>Conservative</v>
      </c>
      <c r="W96" s="3">
        <v>0</v>
      </c>
      <c r="X96" s="3" t="str">
        <f t="shared" si="16"/>
        <v>Never</v>
      </c>
      <c r="Y96" s="3" t="s">
        <v>30</v>
      </c>
      <c r="Z96" s="3" t="s">
        <v>34</v>
      </c>
      <c r="AA96" s="3" t="s">
        <v>303</v>
      </c>
      <c r="AB96" s="3">
        <v>0</v>
      </c>
      <c r="AC96" s="106">
        <v>4.0333329999999998</v>
      </c>
      <c r="AD96" s="3" t="str">
        <f t="shared" si="17"/>
        <v>No</v>
      </c>
      <c r="AE96" s="3" t="s">
        <v>33</v>
      </c>
      <c r="AF96" s="3" t="s">
        <v>304</v>
      </c>
      <c r="AG96" s="3" t="s">
        <v>286</v>
      </c>
      <c r="AH96" s="3" t="s">
        <v>46</v>
      </c>
      <c r="AI96">
        <v>0</v>
      </c>
    </row>
    <row r="97" spans="2:35" x14ac:dyDescent="0.2">
      <c r="B97" t="str">
        <f>'Raw Responses'!B107</f>
        <v>R89</v>
      </c>
      <c r="C97" s="3" t="s">
        <v>301</v>
      </c>
      <c r="D97" s="3" t="s">
        <v>312</v>
      </c>
      <c r="E97" s="3" t="s">
        <v>20</v>
      </c>
      <c r="F97" s="3">
        <v>90</v>
      </c>
      <c r="G97" s="3" t="str">
        <f t="shared" si="9"/>
        <v>Low</v>
      </c>
      <c r="H97" s="3" t="s">
        <v>24</v>
      </c>
      <c r="I97" s="3">
        <v>500</v>
      </c>
      <c r="J97" s="3" t="str">
        <f t="shared" si="10"/>
        <v>High</v>
      </c>
      <c r="K97" s="3">
        <v>2.4500000000000002</v>
      </c>
      <c r="L97" s="3" t="str">
        <f t="shared" si="11"/>
        <v>Low</v>
      </c>
      <c r="M97" s="3">
        <v>25</v>
      </c>
      <c r="N97" s="3" t="str">
        <f t="shared" si="12"/>
        <v>High</v>
      </c>
      <c r="O97" s="3">
        <v>3</v>
      </c>
      <c r="P97" s="3">
        <v>3</v>
      </c>
      <c r="Q97" s="3">
        <v>6</v>
      </c>
      <c r="R97" s="3" t="str">
        <f t="shared" si="13"/>
        <v>Old</v>
      </c>
      <c r="S97" s="106">
        <v>6.9666670000000002</v>
      </c>
      <c r="T97" s="3" t="str">
        <f t="shared" si="14"/>
        <v>Very Strong</v>
      </c>
      <c r="U97" s="106">
        <v>5.9666670000000002</v>
      </c>
      <c r="V97" s="3" t="str">
        <f t="shared" si="15"/>
        <v>Very Liberal</v>
      </c>
      <c r="W97" s="3">
        <v>2</v>
      </c>
      <c r="X97" s="3" t="str">
        <f t="shared" si="16"/>
        <v>Rarely</v>
      </c>
      <c r="Y97" s="3" t="s">
        <v>32</v>
      </c>
      <c r="Z97" s="3" t="s">
        <v>34</v>
      </c>
      <c r="AA97" s="3" t="s">
        <v>307</v>
      </c>
      <c r="AB97" s="3">
        <v>0</v>
      </c>
      <c r="AC97" s="106">
        <v>3</v>
      </c>
      <c r="AD97" s="3" t="str">
        <f t="shared" si="17"/>
        <v>No</v>
      </c>
      <c r="AE97" s="3" t="s">
        <v>42</v>
      </c>
      <c r="AF97" s="3" t="s">
        <v>304</v>
      </c>
      <c r="AG97" s="3" t="s">
        <v>286</v>
      </c>
      <c r="AH97" s="3" t="s">
        <v>314</v>
      </c>
      <c r="AI97">
        <v>0</v>
      </c>
    </row>
    <row r="98" spans="2:35" x14ac:dyDescent="0.2">
      <c r="B98" t="str">
        <f>'Raw Responses'!B108</f>
        <v>R90</v>
      </c>
      <c r="C98" s="3" t="s">
        <v>305</v>
      </c>
      <c r="D98" s="3" t="s">
        <v>302</v>
      </c>
      <c r="E98" s="3" t="s">
        <v>22</v>
      </c>
      <c r="F98" s="3">
        <v>450</v>
      </c>
      <c r="G98" s="3" t="str">
        <f t="shared" si="9"/>
        <v>Medium</v>
      </c>
      <c r="H98" s="3" t="s">
        <v>24</v>
      </c>
      <c r="I98" s="3">
        <v>100</v>
      </c>
      <c r="J98" s="3" t="str">
        <f t="shared" si="10"/>
        <v>Low</v>
      </c>
      <c r="K98" s="3">
        <v>3.8</v>
      </c>
      <c r="L98" s="3" t="str">
        <f t="shared" si="11"/>
        <v>Very High</v>
      </c>
      <c r="M98" s="3">
        <v>0</v>
      </c>
      <c r="N98" s="3" t="str">
        <f t="shared" si="12"/>
        <v>Low</v>
      </c>
      <c r="O98" s="3">
        <v>3</v>
      </c>
      <c r="P98" s="3">
        <v>3</v>
      </c>
      <c r="Q98" s="3">
        <v>8</v>
      </c>
      <c r="R98" s="3" t="str">
        <f t="shared" si="13"/>
        <v>Old</v>
      </c>
      <c r="S98" s="106">
        <v>6.5</v>
      </c>
      <c r="T98" s="3" t="str">
        <f t="shared" si="14"/>
        <v>Very Strong</v>
      </c>
      <c r="U98" s="106">
        <v>4</v>
      </c>
      <c r="V98" s="3" t="str">
        <f t="shared" si="15"/>
        <v>Liberal</v>
      </c>
      <c r="W98" s="3">
        <v>15</v>
      </c>
      <c r="X98" s="3" t="str">
        <f t="shared" si="16"/>
        <v>Often</v>
      </c>
      <c r="Y98" s="3" t="s">
        <v>30</v>
      </c>
      <c r="Z98" s="3" t="s">
        <v>34</v>
      </c>
      <c r="AA98" s="3" t="s">
        <v>303</v>
      </c>
      <c r="AB98" s="3">
        <v>0</v>
      </c>
      <c r="AC98" s="106">
        <v>1.1333329999999999</v>
      </c>
      <c r="AD98" s="3" t="str">
        <f t="shared" si="17"/>
        <v>No</v>
      </c>
      <c r="AE98" s="3" t="s">
        <v>43</v>
      </c>
      <c r="AF98" s="3" t="s">
        <v>304</v>
      </c>
      <c r="AG98" s="3" t="s">
        <v>287</v>
      </c>
      <c r="AH98" s="3" t="s">
        <v>46</v>
      </c>
      <c r="AI98">
        <v>0</v>
      </c>
    </row>
    <row r="99" spans="2:35" x14ac:dyDescent="0.2">
      <c r="B99" t="str">
        <f>'Raw Responses'!B109</f>
        <v>R91</v>
      </c>
      <c r="C99" s="3" t="s">
        <v>305</v>
      </c>
      <c r="D99" s="3" t="s">
        <v>302</v>
      </c>
      <c r="E99" s="3" t="s">
        <v>16</v>
      </c>
      <c r="F99" s="3">
        <v>1500</v>
      </c>
      <c r="G99" s="3" t="str">
        <f t="shared" si="9"/>
        <v>VeryHigh</v>
      </c>
      <c r="H99" s="3" t="s">
        <v>25</v>
      </c>
      <c r="I99" s="3">
        <v>100</v>
      </c>
      <c r="J99" s="3" t="str">
        <f t="shared" si="10"/>
        <v>Low</v>
      </c>
      <c r="K99" s="3">
        <v>3.29</v>
      </c>
      <c r="L99" s="3" t="str">
        <f t="shared" si="11"/>
        <v>High</v>
      </c>
      <c r="M99" s="3">
        <v>0</v>
      </c>
      <c r="N99" s="3" t="str">
        <f t="shared" si="12"/>
        <v>Low</v>
      </c>
      <c r="O99" s="3">
        <v>2</v>
      </c>
      <c r="P99" s="3">
        <v>1</v>
      </c>
      <c r="Q99" s="3">
        <v>34</v>
      </c>
      <c r="R99" s="3" t="str">
        <f t="shared" si="13"/>
        <v>Very Old</v>
      </c>
      <c r="S99" s="106">
        <v>6.0666669999999998</v>
      </c>
      <c r="T99" s="3" t="str">
        <f t="shared" si="14"/>
        <v>Strong</v>
      </c>
      <c r="U99" s="106">
        <v>4.4000000000000004</v>
      </c>
      <c r="V99" s="3" t="str">
        <f t="shared" si="15"/>
        <v>Liberal</v>
      </c>
      <c r="W99" s="3">
        <v>40</v>
      </c>
      <c r="X99" s="3" t="str">
        <f t="shared" si="16"/>
        <v>Very Often</v>
      </c>
      <c r="Y99" s="3" t="s">
        <v>30</v>
      </c>
      <c r="Z99" s="3" t="s">
        <v>33</v>
      </c>
      <c r="AA99" s="3" t="s">
        <v>310</v>
      </c>
      <c r="AB99" s="3">
        <v>0</v>
      </c>
      <c r="AC99" s="106">
        <v>4.8333329999999997</v>
      </c>
      <c r="AD99" s="3" t="str">
        <f t="shared" si="17"/>
        <v>Maybe No</v>
      </c>
      <c r="AE99" s="3" t="s">
        <v>43</v>
      </c>
      <c r="AF99" s="3" t="s">
        <v>304</v>
      </c>
      <c r="AG99" s="3" t="s">
        <v>285</v>
      </c>
      <c r="AH99" s="3" t="s">
        <v>46</v>
      </c>
      <c r="AI99">
        <v>1</v>
      </c>
    </row>
    <row r="100" spans="2:35" x14ac:dyDescent="0.2">
      <c r="B100" t="str">
        <f>'Raw Responses'!B110</f>
        <v>R92</v>
      </c>
      <c r="C100" s="3" t="s">
        <v>305</v>
      </c>
      <c r="D100" s="3" t="s">
        <v>306</v>
      </c>
      <c r="E100" s="3" t="s">
        <v>18</v>
      </c>
      <c r="F100" s="3">
        <v>600</v>
      </c>
      <c r="G100" s="3" t="str">
        <f t="shared" si="9"/>
        <v>High</v>
      </c>
      <c r="H100" s="3" t="s">
        <v>25</v>
      </c>
      <c r="I100" s="3">
        <v>0</v>
      </c>
      <c r="J100" s="3" t="str">
        <f t="shared" si="10"/>
        <v>Low</v>
      </c>
      <c r="K100" s="3">
        <v>3.9</v>
      </c>
      <c r="L100" s="3" t="str">
        <f t="shared" si="11"/>
        <v>Very High</v>
      </c>
      <c r="M100" s="3">
        <v>0</v>
      </c>
      <c r="N100" s="3" t="str">
        <f t="shared" si="12"/>
        <v>Low</v>
      </c>
      <c r="O100" s="3">
        <v>2</v>
      </c>
      <c r="P100" s="3">
        <v>3</v>
      </c>
      <c r="Q100" s="3">
        <v>1</v>
      </c>
      <c r="R100" s="3" t="str">
        <f t="shared" si="13"/>
        <v>New</v>
      </c>
      <c r="S100" s="106">
        <v>6.0666669999999998</v>
      </c>
      <c r="T100" s="3" t="str">
        <f t="shared" si="14"/>
        <v>Strong</v>
      </c>
      <c r="U100" s="106">
        <v>4.3666669999999996</v>
      </c>
      <c r="V100" s="3" t="str">
        <f t="shared" si="15"/>
        <v>Liberal</v>
      </c>
      <c r="W100" s="3">
        <v>0</v>
      </c>
      <c r="X100" s="3" t="str">
        <f t="shared" si="16"/>
        <v>Never</v>
      </c>
      <c r="Y100" s="3" t="s">
        <v>32</v>
      </c>
      <c r="Z100" s="3" t="s">
        <v>34</v>
      </c>
      <c r="AA100" s="3" t="s">
        <v>310</v>
      </c>
      <c r="AB100" s="3">
        <v>0</v>
      </c>
      <c r="AC100" s="106">
        <v>4.8666669999999996</v>
      </c>
      <c r="AD100" s="3" t="str">
        <f t="shared" si="17"/>
        <v>Maybe No</v>
      </c>
      <c r="AE100" s="3" t="s">
        <v>43</v>
      </c>
      <c r="AF100" s="3" t="s">
        <v>304</v>
      </c>
      <c r="AG100" s="3" t="s">
        <v>285</v>
      </c>
      <c r="AH100" s="3" t="s">
        <v>47</v>
      </c>
      <c r="AI100">
        <v>0</v>
      </c>
    </row>
    <row r="101" spans="2:35" x14ac:dyDescent="0.2">
      <c r="B101" t="str">
        <f>'Raw Responses'!B111</f>
        <v>R93</v>
      </c>
      <c r="C101" s="3" t="s">
        <v>305</v>
      </c>
      <c r="D101" s="3" t="s">
        <v>302</v>
      </c>
      <c r="E101" s="3" t="s">
        <v>16</v>
      </c>
      <c r="F101" s="3">
        <v>600</v>
      </c>
      <c r="G101" s="3" t="str">
        <f t="shared" si="9"/>
        <v>High</v>
      </c>
      <c r="H101" s="3" t="s">
        <v>24</v>
      </c>
      <c r="I101" s="3">
        <v>0</v>
      </c>
      <c r="J101" s="3" t="str">
        <f t="shared" si="10"/>
        <v>Low</v>
      </c>
      <c r="K101" s="3">
        <v>3</v>
      </c>
      <c r="L101" s="3" t="str">
        <f t="shared" si="11"/>
        <v>High</v>
      </c>
      <c r="M101" s="3">
        <v>0</v>
      </c>
      <c r="N101" s="3" t="str">
        <f t="shared" si="12"/>
        <v>Low</v>
      </c>
      <c r="O101" s="3">
        <v>2</v>
      </c>
      <c r="P101" s="3">
        <v>2</v>
      </c>
      <c r="Q101" s="3">
        <v>6</v>
      </c>
      <c r="R101" s="3" t="str">
        <f t="shared" si="13"/>
        <v>Old</v>
      </c>
      <c r="S101" s="106">
        <v>5.0999999999999996</v>
      </c>
      <c r="T101" s="3" t="str">
        <f t="shared" si="14"/>
        <v>Medium</v>
      </c>
      <c r="U101" s="106">
        <v>5.4333330000000002</v>
      </c>
      <c r="V101" s="3" t="str">
        <f t="shared" si="15"/>
        <v>Very Liberal</v>
      </c>
      <c r="W101" s="3">
        <v>5</v>
      </c>
      <c r="X101" s="3" t="str">
        <f t="shared" si="16"/>
        <v>Rarely</v>
      </c>
      <c r="Y101" s="3" t="s">
        <v>31</v>
      </c>
      <c r="Z101" s="3" t="s">
        <v>34</v>
      </c>
      <c r="AA101" s="3" t="s">
        <v>307</v>
      </c>
      <c r="AB101" s="3">
        <v>0</v>
      </c>
      <c r="AC101" s="106">
        <v>3.0666669999999998</v>
      </c>
      <c r="AD101" s="3" t="str">
        <f t="shared" si="17"/>
        <v>No</v>
      </c>
      <c r="AE101" s="3" t="s">
        <v>43</v>
      </c>
      <c r="AF101" s="3" t="s">
        <v>304</v>
      </c>
      <c r="AG101" s="3" t="s">
        <v>286</v>
      </c>
      <c r="AH101" s="3" t="s">
        <v>46</v>
      </c>
      <c r="AI101">
        <v>1</v>
      </c>
    </row>
    <row r="102" spans="2:35" x14ac:dyDescent="0.2">
      <c r="B102" t="str">
        <f>'Raw Responses'!B112</f>
        <v>R94</v>
      </c>
      <c r="C102" s="3" t="s">
        <v>305</v>
      </c>
      <c r="D102" s="3" t="s">
        <v>302</v>
      </c>
      <c r="E102" s="3" t="s">
        <v>16</v>
      </c>
      <c r="F102" s="3">
        <v>80</v>
      </c>
      <c r="G102" s="3" t="str">
        <f t="shared" si="9"/>
        <v>Low</v>
      </c>
      <c r="H102" s="3" t="s">
        <v>25</v>
      </c>
      <c r="I102" s="3">
        <v>20</v>
      </c>
      <c r="J102" s="3" t="str">
        <f t="shared" si="10"/>
        <v>Low</v>
      </c>
      <c r="K102" s="3">
        <v>3.1</v>
      </c>
      <c r="L102" s="3" t="str">
        <f t="shared" si="11"/>
        <v>High</v>
      </c>
      <c r="M102" s="3">
        <v>0</v>
      </c>
      <c r="N102" s="3" t="str">
        <f t="shared" si="12"/>
        <v>Low</v>
      </c>
      <c r="O102" s="3">
        <v>2</v>
      </c>
      <c r="P102" s="3">
        <v>2</v>
      </c>
      <c r="Q102" s="3">
        <v>12</v>
      </c>
      <c r="R102" s="3" t="str">
        <f t="shared" si="13"/>
        <v>Very Old</v>
      </c>
      <c r="S102" s="106">
        <v>6.3666669999999996</v>
      </c>
      <c r="T102" s="3" t="str">
        <f t="shared" si="14"/>
        <v>Strong</v>
      </c>
      <c r="U102" s="106">
        <v>4.233333</v>
      </c>
      <c r="V102" s="3" t="str">
        <f t="shared" si="15"/>
        <v>Liberal</v>
      </c>
      <c r="W102" s="3">
        <v>0</v>
      </c>
      <c r="X102" s="3" t="str">
        <f t="shared" si="16"/>
        <v>Never</v>
      </c>
      <c r="Y102" s="3" t="s">
        <v>30</v>
      </c>
      <c r="Z102" s="3" t="s">
        <v>33</v>
      </c>
      <c r="AA102" s="3" t="s">
        <v>303</v>
      </c>
      <c r="AB102" s="3">
        <v>0</v>
      </c>
      <c r="AC102" s="106">
        <v>2.9</v>
      </c>
      <c r="AD102" s="3" t="str">
        <f t="shared" si="17"/>
        <v>No</v>
      </c>
      <c r="AE102" s="3" t="s">
        <v>43</v>
      </c>
      <c r="AF102" s="3" t="s">
        <v>304</v>
      </c>
      <c r="AG102" s="3" t="s">
        <v>286</v>
      </c>
      <c r="AH102" s="3" t="s">
        <v>46</v>
      </c>
      <c r="AI102">
        <v>0</v>
      </c>
    </row>
    <row r="103" spans="2:35" x14ac:dyDescent="0.2">
      <c r="B103" t="str">
        <f>'Raw Responses'!B113</f>
        <v>R95</v>
      </c>
      <c r="C103" s="3" t="s">
        <v>305</v>
      </c>
      <c r="D103" s="3" t="s">
        <v>302</v>
      </c>
      <c r="E103" s="3" t="s">
        <v>16</v>
      </c>
      <c r="F103" s="3">
        <v>500</v>
      </c>
      <c r="G103" s="3" t="str">
        <f t="shared" si="9"/>
        <v>High</v>
      </c>
      <c r="H103" s="3" t="s">
        <v>24</v>
      </c>
      <c r="I103" s="3">
        <v>120</v>
      </c>
      <c r="J103" s="3" t="str">
        <f t="shared" si="10"/>
        <v>Low</v>
      </c>
      <c r="K103" s="3">
        <v>3.65</v>
      </c>
      <c r="L103" s="3" t="str">
        <f t="shared" si="11"/>
        <v>Very High</v>
      </c>
      <c r="M103" s="3">
        <v>12</v>
      </c>
      <c r="N103" s="3" t="str">
        <f t="shared" si="12"/>
        <v>Medium</v>
      </c>
      <c r="O103" s="3">
        <v>2</v>
      </c>
      <c r="P103" s="3">
        <v>2</v>
      </c>
      <c r="Q103" s="3">
        <v>10</v>
      </c>
      <c r="R103" s="3" t="str">
        <f t="shared" si="13"/>
        <v>Very Old</v>
      </c>
      <c r="S103" s="106">
        <v>5.8666669999999996</v>
      </c>
      <c r="T103" s="3" t="str">
        <f t="shared" si="14"/>
        <v>Strong</v>
      </c>
      <c r="U103" s="106">
        <v>5.8666669999999996</v>
      </c>
      <c r="V103" s="3" t="str">
        <f t="shared" si="15"/>
        <v>Very Liberal</v>
      </c>
      <c r="W103" s="3">
        <v>40</v>
      </c>
      <c r="X103" s="3" t="str">
        <f t="shared" si="16"/>
        <v>Very Often</v>
      </c>
      <c r="Y103" s="3" t="s">
        <v>32</v>
      </c>
      <c r="Z103" s="3" t="s">
        <v>34</v>
      </c>
      <c r="AA103" s="3" t="s">
        <v>310</v>
      </c>
      <c r="AB103" s="3">
        <v>0</v>
      </c>
      <c r="AC103" s="106">
        <v>2.2000000000000002</v>
      </c>
      <c r="AD103" s="3" t="str">
        <f t="shared" si="17"/>
        <v>No</v>
      </c>
      <c r="AE103" s="3" t="s">
        <v>43</v>
      </c>
      <c r="AF103" s="3" t="s">
        <v>304</v>
      </c>
      <c r="AG103" s="3" t="s">
        <v>287</v>
      </c>
      <c r="AH103" s="3" t="s">
        <v>314</v>
      </c>
      <c r="AI103">
        <v>0</v>
      </c>
    </row>
    <row r="104" spans="2:35" x14ac:dyDescent="0.2">
      <c r="B104" t="str">
        <f>'Raw Responses'!B114</f>
        <v>R96</v>
      </c>
      <c r="C104" s="3" t="s">
        <v>301</v>
      </c>
      <c r="D104" s="3" t="s">
        <v>312</v>
      </c>
      <c r="E104" s="3" t="s">
        <v>18</v>
      </c>
      <c r="F104" s="3">
        <v>1000</v>
      </c>
      <c r="G104" s="3" t="str">
        <f t="shared" si="9"/>
        <v>VeryHigh</v>
      </c>
      <c r="H104" s="3" t="s">
        <v>24</v>
      </c>
      <c r="I104" s="3">
        <v>1000</v>
      </c>
      <c r="J104" s="3" t="str">
        <f t="shared" si="10"/>
        <v>VeryHigh</v>
      </c>
      <c r="K104" s="3">
        <v>2.8</v>
      </c>
      <c r="L104" s="3" t="str">
        <f t="shared" si="11"/>
        <v>Medium</v>
      </c>
      <c r="M104" s="3">
        <v>15</v>
      </c>
      <c r="N104" s="3" t="str">
        <f t="shared" si="12"/>
        <v>Medium</v>
      </c>
      <c r="O104" s="3">
        <v>2</v>
      </c>
      <c r="P104" s="3">
        <v>2</v>
      </c>
      <c r="Q104" s="3">
        <v>2</v>
      </c>
      <c r="R104" s="3" t="str">
        <f t="shared" si="13"/>
        <v>Medium</v>
      </c>
      <c r="S104" s="106">
        <v>5.5</v>
      </c>
      <c r="T104" s="3" t="str">
        <f t="shared" si="14"/>
        <v>Strong</v>
      </c>
      <c r="U104" s="106">
        <v>5.6333330000000004</v>
      </c>
      <c r="V104" s="3" t="str">
        <f t="shared" si="15"/>
        <v>Very Liberal</v>
      </c>
      <c r="W104" s="3">
        <v>0</v>
      </c>
      <c r="X104" s="3" t="str">
        <f t="shared" si="16"/>
        <v>Never</v>
      </c>
      <c r="Y104" s="3" t="s">
        <v>30</v>
      </c>
      <c r="Z104" s="3" t="s">
        <v>33</v>
      </c>
      <c r="AA104" s="3" t="s">
        <v>303</v>
      </c>
      <c r="AB104" s="3">
        <v>0</v>
      </c>
      <c r="AC104" s="106">
        <v>1.8</v>
      </c>
      <c r="AD104" s="3" t="str">
        <f t="shared" si="17"/>
        <v>No</v>
      </c>
      <c r="AE104" s="3" t="s">
        <v>42</v>
      </c>
      <c r="AF104" s="3" t="s">
        <v>304</v>
      </c>
      <c r="AG104" s="3" t="s">
        <v>286</v>
      </c>
      <c r="AH104" s="3" t="s">
        <v>314</v>
      </c>
      <c r="AI104">
        <v>0</v>
      </c>
    </row>
    <row r="105" spans="2:35" x14ac:dyDescent="0.2">
      <c r="B105" t="str">
        <f>'Raw Responses'!B115</f>
        <v>R97</v>
      </c>
      <c r="C105" s="3" t="s">
        <v>305</v>
      </c>
      <c r="D105" s="3" t="s">
        <v>302</v>
      </c>
      <c r="E105" s="3" t="s">
        <v>16</v>
      </c>
      <c r="F105" s="3">
        <v>800</v>
      </c>
      <c r="G105" s="3" t="str">
        <f t="shared" si="9"/>
        <v>High</v>
      </c>
      <c r="H105" s="3" t="s">
        <v>24</v>
      </c>
      <c r="I105" s="3">
        <v>4000</v>
      </c>
      <c r="J105" s="3" t="str">
        <f t="shared" si="10"/>
        <v>VeryHigh</v>
      </c>
      <c r="K105" s="3">
        <v>3.4</v>
      </c>
      <c r="L105" s="3" t="str">
        <f t="shared" si="11"/>
        <v>High</v>
      </c>
      <c r="M105" s="3">
        <v>0</v>
      </c>
      <c r="N105" s="3" t="str">
        <f t="shared" si="12"/>
        <v>Low</v>
      </c>
      <c r="O105" s="3">
        <v>3</v>
      </c>
      <c r="P105" s="3">
        <v>1</v>
      </c>
      <c r="Q105" s="3">
        <v>5</v>
      </c>
      <c r="R105" s="3" t="str">
        <f t="shared" si="13"/>
        <v>Old</v>
      </c>
      <c r="S105" s="106">
        <v>5.733333</v>
      </c>
      <c r="T105" s="3" t="str">
        <f t="shared" si="14"/>
        <v>Strong</v>
      </c>
      <c r="U105" s="106">
        <v>3.1666669999999999</v>
      </c>
      <c r="V105" s="3" t="str">
        <f t="shared" si="15"/>
        <v>Conservative</v>
      </c>
      <c r="W105" s="3">
        <v>2</v>
      </c>
      <c r="X105" s="3" t="str">
        <f t="shared" si="16"/>
        <v>Rarely</v>
      </c>
      <c r="Y105" s="3" t="s">
        <v>30</v>
      </c>
      <c r="Z105" s="3" t="s">
        <v>33</v>
      </c>
      <c r="AA105" s="3" t="s">
        <v>303</v>
      </c>
      <c r="AB105" s="3">
        <v>0</v>
      </c>
      <c r="AC105" s="106">
        <v>2.7</v>
      </c>
      <c r="AD105" s="3" t="str">
        <f t="shared" si="17"/>
        <v>No</v>
      </c>
      <c r="AE105" s="3" t="s">
        <v>43</v>
      </c>
      <c r="AF105" s="3" t="s">
        <v>308</v>
      </c>
      <c r="AG105" s="3" t="s">
        <v>287</v>
      </c>
      <c r="AH105" s="3" t="s">
        <v>46</v>
      </c>
      <c r="AI105">
        <v>0</v>
      </c>
    </row>
    <row r="106" spans="2:35" x14ac:dyDescent="0.2">
      <c r="B106" t="str">
        <f>'Raw Responses'!B116</f>
        <v>R98</v>
      </c>
      <c r="C106" s="3" t="s">
        <v>305</v>
      </c>
      <c r="D106" s="3" t="s">
        <v>302</v>
      </c>
      <c r="E106" s="3" t="s">
        <v>16</v>
      </c>
      <c r="F106" s="3">
        <v>300</v>
      </c>
      <c r="G106" s="3" t="str">
        <f t="shared" si="9"/>
        <v>Medium</v>
      </c>
      <c r="H106" s="3" t="s">
        <v>25</v>
      </c>
      <c r="I106" s="3">
        <v>300</v>
      </c>
      <c r="J106" s="3" t="str">
        <f t="shared" si="10"/>
        <v>Medium</v>
      </c>
      <c r="K106" s="3">
        <v>3.2</v>
      </c>
      <c r="L106" s="3" t="str">
        <f t="shared" si="11"/>
        <v>High</v>
      </c>
      <c r="M106" s="3">
        <v>9</v>
      </c>
      <c r="N106" s="3" t="str">
        <f t="shared" si="12"/>
        <v>Low</v>
      </c>
      <c r="O106" s="3">
        <v>2</v>
      </c>
      <c r="P106" s="3">
        <v>2</v>
      </c>
      <c r="Q106" s="3">
        <v>15</v>
      </c>
      <c r="R106" s="3" t="str">
        <f t="shared" si="13"/>
        <v>Very Old</v>
      </c>
      <c r="S106" s="106">
        <v>5.9666670000000002</v>
      </c>
      <c r="T106" s="3" t="str">
        <f t="shared" si="14"/>
        <v>Strong</v>
      </c>
      <c r="U106" s="106">
        <v>1.933333</v>
      </c>
      <c r="V106" s="3" t="str">
        <f t="shared" si="15"/>
        <v>Conservative</v>
      </c>
      <c r="W106" s="3">
        <v>5</v>
      </c>
      <c r="X106" s="3" t="str">
        <f t="shared" si="16"/>
        <v>Rarely</v>
      </c>
      <c r="Y106" s="3" t="s">
        <v>30</v>
      </c>
      <c r="Z106" s="3" t="s">
        <v>35</v>
      </c>
      <c r="AA106" s="3" t="s">
        <v>303</v>
      </c>
      <c r="AB106" s="3">
        <v>0</v>
      </c>
      <c r="AC106" s="106">
        <v>3</v>
      </c>
      <c r="AD106" s="3" t="str">
        <f t="shared" si="17"/>
        <v>No</v>
      </c>
      <c r="AE106" s="3" t="s">
        <v>43</v>
      </c>
      <c r="AF106" s="3" t="s">
        <v>304</v>
      </c>
      <c r="AG106" s="3" t="s">
        <v>287</v>
      </c>
      <c r="AH106" s="3" t="s">
        <v>314</v>
      </c>
      <c r="AI106">
        <v>0</v>
      </c>
    </row>
    <row r="107" spans="2:35" x14ac:dyDescent="0.2">
      <c r="B107" t="str">
        <f>'Raw Responses'!B117</f>
        <v>R99</v>
      </c>
      <c r="C107" s="3" t="s">
        <v>305</v>
      </c>
      <c r="D107" s="3" t="s">
        <v>302</v>
      </c>
      <c r="E107" s="3" t="s">
        <v>15</v>
      </c>
      <c r="F107" s="3">
        <v>756</v>
      </c>
      <c r="G107" s="3" t="str">
        <f t="shared" si="9"/>
        <v>High</v>
      </c>
      <c r="H107" s="3" t="s">
        <v>24</v>
      </c>
      <c r="I107" s="3">
        <v>341.84</v>
      </c>
      <c r="J107" s="3" t="str">
        <f t="shared" si="10"/>
        <v>Medium</v>
      </c>
      <c r="K107" s="3">
        <v>3</v>
      </c>
      <c r="L107" s="3" t="str">
        <f t="shared" si="11"/>
        <v>High</v>
      </c>
      <c r="M107" s="3">
        <v>12</v>
      </c>
      <c r="N107" s="3" t="str">
        <f t="shared" si="12"/>
        <v>Medium</v>
      </c>
      <c r="O107" s="3">
        <v>3</v>
      </c>
      <c r="P107" s="3">
        <v>4</v>
      </c>
      <c r="Q107" s="3">
        <v>12</v>
      </c>
      <c r="R107" s="3" t="str">
        <f t="shared" si="13"/>
        <v>Very Old</v>
      </c>
      <c r="S107" s="106">
        <v>6.0666669999999998</v>
      </c>
      <c r="T107" s="3" t="str">
        <f t="shared" si="14"/>
        <v>Strong</v>
      </c>
      <c r="U107" s="106">
        <v>3.4</v>
      </c>
      <c r="V107" s="3" t="str">
        <f t="shared" si="15"/>
        <v>Conservative</v>
      </c>
      <c r="W107" s="3">
        <v>1</v>
      </c>
      <c r="X107" s="3" t="str">
        <f t="shared" si="16"/>
        <v>Rarely</v>
      </c>
      <c r="Y107" s="3" t="s">
        <v>30</v>
      </c>
      <c r="Z107" s="3" t="s">
        <v>34</v>
      </c>
      <c r="AA107" s="3" t="s">
        <v>310</v>
      </c>
      <c r="AB107" s="3">
        <v>0</v>
      </c>
      <c r="AC107" s="106">
        <v>1.5333330000000001</v>
      </c>
      <c r="AD107" s="3" t="str">
        <f t="shared" si="17"/>
        <v>No</v>
      </c>
      <c r="AE107" s="3" t="s">
        <v>43</v>
      </c>
      <c r="AF107" s="3" t="s">
        <v>304</v>
      </c>
      <c r="AG107" s="3" t="s">
        <v>287</v>
      </c>
      <c r="AH107" s="3" t="s">
        <v>46</v>
      </c>
      <c r="AI107">
        <v>1</v>
      </c>
    </row>
    <row r="108" spans="2:35" x14ac:dyDescent="0.2">
      <c r="B108" t="str">
        <f>'Raw Responses'!B118</f>
        <v>R100</v>
      </c>
      <c r="C108" s="3" t="s">
        <v>305</v>
      </c>
      <c r="D108" s="3" t="s">
        <v>302</v>
      </c>
      <c r="E108" s="3" t="s">
        <v>18</v>
      </c>
      <c r="F108" s="3">
        <v>4280</v>
      </c>
      <c r="G108" s="3" t="str">
        <f t="shared" si="9"/>
        <v>VeryHigh</v>
      </c>
      <c r="H108" s="3" t="s">
        <v>24</v>
      </c>
      <c r="I108" s="3">
        <v>1200</v>
      </c>
      <c r="J108" s="3" t="str">
        <f t="shared" si="10"/>
        <v>VeryHigh</v>
      </c>
      <c r="K108" s="3">
        <v>3.2</v>
      </c>
      <c r="L108" s="3" t="str">
        <f t="shared" si="11"/>
        <v>High</v>
      </c>
      <c r="M108" s="3">
        <v>30</v>
      </c>
      <c r="N108" s="3" t="str">
        <f t="shared" si="12"/>
        <v>Very High</v>
      </c>
      <c r="O108" s="3">
        <v>2</v>
      </c>
      <c r="P108" s="3">
        <v>3</v>
      </c>
      <c r="Q108" s="3">
        <v>4</v>
      </c>
      <c r="R108" s="3" t="str">
        <f t="shared" si="13"/>
        <v>Medium</v>
      </c>
      <c r="S108" s="106">
        <v>5.733333</v>
      </c>
      <c r="T108" s="3" t="str">
        <f t="shared" si="14"/>
        <v>Strong</v>
      </c>
      <c r="U108" s="106">
        <v>5.1333330000000004</v>
      </c>
      <c r="V108" s="3" t="str">
        <f t="shared" si="15"/>
        <v>Very Liberal</v>
      </c>
      <c r="W108" s="3">
        <v>60</v>
      </c>
      <c r="X108" s="3" t="str">
        <f t="shared" si="16"/>
        <v>Very Often</v>
      </c>
      <c r="Y108" s="3" t="s">
        <v>31</v>
      </c>
      <c r="Z108" s="3" t="s">
        <v>35</v>
      </c>
      <c r="AA108" s="3" t="s">
        <v>303</v>
      </c>
      <c r="AB108" s="3">
        <v>0</v>
      </c>
      <c r="AC108" s="106">
        <v>1.933333</v>
      </c>
      <c r="AD108" s="3" t="str">
        <f t="shared" si="17"/>
        <v>No</v>
      </c>
      <c r="AE108" s="3" t="s">
        <v>43</v>
      </c>
      <c r="AF108" s="3" t="s">
        <v>304</v>
      </c>
      <c r="AG108" s="3" t="s">
        <v>287</v>
      </c>
      <c r="AH108" s="3" t="s">
        <v>311</v>
      </c>
      <c r="AI108">
        <v>5</v>
      </c>
    </row>
    <row r="109" spans="2:35" x14ac:dyDescent="0.2">
      <c r="B109" t="str">
        <f>'Raw Responses'!B119</f>
        <v>R101</v>
      </c>
      <c r="C109" s="3" t="s">
        <v>305</v>
      </c>
      <c r="D109" s="3" t="s">
        <v>302</v>
      </c>
      <c r="E109" s="3" t="s">
        <v>16</v>
      </c>
      <c r="F109" s="3">
        <v>300</v>
      </c>
      <c r="G109" s="3" t="str">
        <f t="shared" si="9"/>
        <v>Medium</v>
      </c>
      <c r="H109" s="3" t="s">
        <v>24</v>
      </c>
      <c r="I109" s="3">
        <v>100</v>
      </c>
      <c r="J109" s="3" t="str">
        <f t="shared" si="10"/>
        <v>Low</v>
      </c>
      <c r="K109" s="3">
        <v>2</v>
      </c>
      <c r="L109" s="3" t="str">
        <f t="shared" si="11"/>
        <v>Low</v>
      </c>
      <c r="M109" s="3">
        <v>0</v>
      </c>
      <c r="N109" s="3" t="str">
        <f t="shared" si="12"/>
        <v>Low</v>
      </c>
      <c r="O109" s="3">
        <v>2</v>
      </c>
      <c r="P109" s="3">
        <v>2</v>
      </c>
      <c r="Q109" s="3">
        <v>3</v>
      </c>
      <c r="R109" s="3" t="str">
        <f t="shared" si="13"/>
        <v>Medium</v>
      </c>
      <c r="S109" s="106">
        <v>5.6</v>
      </c>
      <c r="T109" s="3" t="str">
        <f t="shared" si="14"/>
        <v>Strong</v>
      </c>
      <c r="U109" s="106">
        <v>2.0666669999999998</v>
      </c>
      <c r="V109" s="3" t="str">
        <f t="shared" si="15"/>
        <v>Conservative</v>
      </c>
      <c r="W109" s="3">
        <v>5</v>
      </c>
      <c r="X109" s="3" t="str">
        <f t="shared" si="16"/>
        <v>Rarely</v>
      </c>
      <c r="Y109" s="3" t="s">
        <v>30</v>
      </c>
      <c r="Z109" s="3" t="s">
        <v>34</v>
      </c>
      <c r="AA109" s="3" t="s">
        <v>303</v>
      </c>
      <c r="AB109" s="3">
        <v>0</v>
      </c>
      <c r="AC109" s="106">
        <v>4.3333329999999997</v>
      </c>
      <c r="AD109" s="3" t="str">
        <f t="shared" si="17"/>
        <v>No</v>
      </c>
      <c r="AE109" s="3" t="s">
        <v>43</v>
      </c>
      <c r="AF109" s="3" t="s">
        <v>304</v>
      </c>
      <c r="AG109" s="3" t="s">
        <v>286</v>
      </c>
      <c r="AH109" s="3" t="s">
        <v>46</v>
      </c>
      <c r="AI109">
        <v>2</v>
      </c>
    </row>
    <row r="110" spans="2:35" x14ac:dyDescent="0.2">
      <c r="B110" t="str">
        <f>'Raw Responses'!B120</f>
        <v>R102</v>
      </c>
      <c r="C110" s="3" t="s">
        <v>301</v>
      </c>
      <c r="D110" s="3" t="s">
        <v>312</v>
      </c>
      <c r="E110" s="3" t="s">
        <v>22</v>
      </c>
      <c r="F110" s="3">
        <v>350</v>
      </c>
      <c r="G110" s="3" t="str">
        <f t="shared" si="9"/>
        <v>Medium</v>
      </c>
      <c r="H110" s="3" t="s">
        <v>26</v>
      </c>
      <c r="I110" s="3">
        <v>80</v>
      </c>
      <c r="J110" s="3" t="str">
        <f t="shared" si="10"/>
        <v>Low</v>
      </c>
      <c r="K110" s="3">
        <v>3.85</v>
      </c>
      <c r="L110" s="3" t="str">
        <f t="shared" si="11"/>
        <v>Very High</v>
      </c>
      <c r="M110" s="3">
        <v>35</v>
      </c>
      <c r="N110" s="3" t="str">
        <f t="shared" si="12"/>
        <v>Very High</v>
      </c>
      <c r="O110" s="3">
        <v>2</v>
      </c>
      <c r="P110" s="3">
        <v>2</v>
      </c>
      <c r="Q110" s="3">
        <v>1</v>
      </c>
      <c r="R110" s="3" t="str">
        <f t="shared" si="13"/>
        <v>New</v>
      </c>
      <c r="S110" s="106">
        <v>6.0333329999999998</v>
      </c>
      <c r="T110" s="3" t="str">
        <f t="shared" si="14"/>
        <v>Strong</v>
      </c>
      <c r="U110" s="106">
        <v>6</v>
      </c>
      <c r="V110" s="3" t="str">
        <f t="shared" si="15"/>
        <v>Very Liberal</v>
      </c>
      <c r="W110" s="3">
        <v>3</v>
      </c>
      <c r="X110" s="3" t="str">
        <f t="shared" si="16"/>
        <v>Rarely</v>
      </c>
      <c r="Y110" s="3" t="s">
        <v>32</v>
      </c>
      <c r="Z110" s="3" t="s">
        <v>34</v>
      </c>
      <c r="AA110" s="3" t="s">
        <v>303</v>
      </c>
      <c r="AB110" s="3">
        <v>0</v>
      </c>
      <c r="AC110" s="106">
        <v>2</v>
      </c>
      <c r="AD110" s="3" t="str">
        <f t="shared" si="17"/>
        <v>No</v>
      </c>
      <c r="AE110" s="3" t="s">
        <v>43</v>
      </c>
      <c r="AF110" s="3" t="s">
        <v>304</v>
      </c>
      <c r="AG110" s="3" t="s">
        <v>285</v>
      </c>
      <c r="AH110" s="3" t="s">
        <v>47</v>
      </c>
      <c r="AI110">
        <v>1</v>
      </c>
    </row>
    <row r="111" spans="2:35" x14ac:dyDescent="0.2">
      <c r="B111" t="str">
        <f>'Raw Responses'!B121</f>
        <v>R103</v>
      </c>
      <c r="C111" s="3" t="s">
        <v>305</v>
      </c>
      <c r="D111" s="3" t="s">
        <v>306</v>
      </c>
      <c r="E111" s="3" t="s">
        <v>16</v>
      </c>
      <c r="F111" s="3">
        <v>1781</v>
      </c>
      <c r="G111" s="3" t="str">
        <f t="shared" si="9"/>
        <v>VeryHigh</v>
      </c>
      <c r="H111" s="3" t="s">
        <v>24</v>
      </c>
      <c r="I111" s="3">
        <v>977.04</v>
      </c>
      <c r="J111" s="3" t="str">
        <f t="shared" si="10"/>
        <v>High</v>
      </c>
      <c r="K111" s="3">
        <v>3.3</v>
      </c>
      <c r="L111" s="3" t="str">
        <f t="shared" si="11"/>
        <v>High</v>
      </c>
      <c r="M111" s="3">
        <v>35</v>
      </c>
      <c r="N111" s="3" t="str">
        <f t="shared" si="12"/>
        <v>Very High</v>
      </c>
      <c r="O111" s="3">
        <v>2</v>
      </c>
      <c r="P111" s="3">
        <v>3</v>
      </c>
      <c r="Q111" s="3">
        <v>9</v>
      </c>
      <c r="R111" s="3" t="str">
        <f t="shared" si="13"/>
        <v>Old</v>
      </c>
      <c r="S111" s="106">
        <v>6</v>
      </c>
      <c r="T111" s="3" t="str">
        <f t="shared" si="14"/>
        <v>Strong</v>
      </c>
      <c r="U111" s="106">
        <v>6</v>
      </c>
      <c r="V111" s="3" t="str">
        <f t="shared" si="15"/>
        <v>Very Liberal</v>
      </c>
      <c r="W111" s="3">
        <v>0</v>
      </c>
      <c r="X111" s="3" t="str">
        <f t="shared" si="16"/>
        <v>Never</v>
      </c>
      <c r="Y111" s="3" t="s">
        <v>31</v>
      </c>
      <c r="Z111" s="3" t="s">
        <v>34</v>
      </c>
      <c r="AA111" s="3" t="s">
        <v>303</v>
      </c>
      <c r="AB111" s="3">
        <v>0</v>
      </c>
      <c r="AC111" s="106">
        <v>1</v>
      </c>
      <c r="AD111" s="3" t="str">
        <f t="shared" si="17"/>
        <v>No</v>
      </c>
      <c r="AE111" s="3" t="s">
        <v>43</v>
      </c>
      <c r="AF111" s="3" t="s">
        <v>304</v>
      </c>
      <c r="AG111" s="3" t="s">
        <v>287</v>
      </c>
      <c r="AH111" s="3" t="s">
        <v>46</v>
      </c>
      <c r="AI111">
        <v>0</v>
      </c>
    </row>
    <row r="112" spans="2:35" x14ac:dyDescent="0.2">
      <c r="B112" t="str">
        <f>'Raw Responses'!B122</f>
        <v>R104</v>
      </c>
      <c r="C112" s="3" t="s">
        <v>305</v>
      </c>
      <c r="D112" s="3" t="s">
        <v>302</v>
      </c>
      <c r="E112" s="3" t="s">
        <v>16</v>
      </c>
      <c r="F112" s="3">
        <v>400</v>
      </c>
      <c r="G112" s="3" t="str">
        <f t="shared" si="9"/>
        <v>Medium</v>
      </c>
      <c r="H112" s="3" t="s">
        <v>24</v>
      </c>
      <c r="I112" s="3">
        <v>149.63</v>
      </c>
      <c r="J112" s="3" t="str">
        <f t="shared" si="10"/>
        <v>Low</v>
      </c>
      <c r="K112" s="3">
        <v>3.9</v>
      </c>
      <c r="L112" s="3" t="str">
        <f t="shared" si="11"/>
        <v>Very High</v>
      </c>
      <c r="M112" s="3">
        <v>16</v>
      </c>
      <c r="N112" s="3" t="str">
        <f t="shared" si="12"/>
        <v>Medium</v>
      </c>
      <c r="O112" s="3">
        <v>3</v>
      </c>
      <c r="P112" s="3">
        <v>3</v>
      </c>
      <c r="Q112" s="3">
        <v>12</v>
      </c>
      <c r="R112" s="3" t="str">
        <f t="shared" si="13"/>
        <v>Very Old</v>
      </c>
      <c r="S112" s="106">
        <v>6</v>
      </c>
      <c r="T112" s="3" t="str">
        <f t="shared" si="14"/>
        <v>Strong</v>
      </c>
      <c r="U112" s="106">
        <v>2</v>
      </c>
      <c r="V112" s="3" t="str">
        <f t="shared" si="15"/>
        <v>Conservative</v>
      </c>
      <c r="W112" s="3">
        <v>40</v>
      </c>
      <c r="X112" s="3" t="str">
        <f t="shared" si="16"/>
        <v>Very Often</v>
      </c>
      <c r="Y112" s="3" t="s">
        <v>31</v>
      </c>
      <c r="Z112" s="3" t="s">
        <v>34</v>
      </c>
      <c r="AA112" s="3" t="s">
        <v>307</v>
      </c>
      <c r="AB112" s="3">
        <v>0</v>
      </c>
      <c r="AC112" s="106">
        <v>2</v>
      </c>
      <c r="AD112" s="3" t="str">
        <f t="shared" si="17"/>
        <v>No</v>
      </c>
      <c r="AE112" s="3" t="s">
        <v>43</v>
      </c>
      <c r="AF112" s="3" t="s">
        <v>304</v>
      </c>
      <c r="AG112" s="3" t="s">
        <v>287</v>
      </c>
      <c r="AH112" s="3" t="s">
        <v>46</v>
      </c>
      <c r="AI112">
        <v>1</v>
      </c>
    </row>
    <row r="113" spans="2:35" x14ac:dyDescent="0.2">
      <c r="B113" t="str">
        <f>'Raw Responses'!B123</f>
        <v>R105</v>
      </c>
      <c r="C113" s="3" t="s">
        <v>305</v>
      </c>
      <c r="D113" s="3" t="s">
        <v>302</v>
      </c>
      <c r="E113" s="3" t="s">
        <v>22</v>
      </c>
      <c r="F113" s="3">
        <v>764</v>
      </c>
      <c r="G113" s="3" t="str">
        <f t="shared" si="9"/>
        <v>High</v>
      </c>
      <c r="H113" s="3" t="s">
        <v>26</v>
      </c>
      <c r="I113" s="3">
        <v>615.09</v>
      </c>
      <c r="J113" s="3" t="str">
        <f t="shared" si="10"/>
        <v>High</v>
      </c>
      <c r="K113" s="3">
        <v>3.75</v>
      </c>
      <c r="L113" s="3" t="str">
        <f t="shared" si="11"/>
        <v>Very High</v>
      </c>
      <c r="M113" s="3">
        <v>15</v>
      </c>
      <c r="N113" s="3" t="str">
        <f t="shared" si="12"/>
        <v>Medium</v>
      </c>
      <c r="O113" s="3">
        <v>2</v>
      </c>
      <c r="P113" s="3">
        <v>2</v>
      </c>
      <c r="Q113" s="3">
        <v>11</v>
      </c>
      <c r="R113" s="3" t="str">
        <f t="shared" si="13"/>
        <v>Very Old</v>
      </c>
      <c r="S113" s="106">
        <v>6.4</v>
      </c>
      <c r="T113" s="3" t="str">
        <f t="shared" si="14"/>
        <v>Strong</v>
      </c>
      <c r="U113" s="106">
        <v>2.6</v>
      </c>
      <c r="V113" s="3" t="str">
        <f t="shared" si="15"/>
        <v>Conservative</v>
      </c>
      <c r="W113" s="3">
        <v>2</v>
      </c>
      <c r="X113" s="3" t="str">
        <f t="shared" si="16"/>
        <v>Rarely</v>
      </c>
      <c r="Y113" s="3" t="s">
        <v>31</v>
      </c>
      <c r="Z113" s="3" t="s">
        <v>34</v>
      </c>
      <c r="AA113" s="3" t="s">
        <v>313</v>
      </c>
      <c r="AB113" s="3">
        <v>0</v>
      </c>
      <c r="AC113" s="106">
        <v>1.9666669999999999</v>
      </c>
      <c r="AD113" s="3" t="str">
        <f t="shared" si="17"/>
        <v>No</v>
      </c>
      <c r="AE113" s="3" t="s">
        <v>43</v>
      </c>
      <c r="AF113" s="3" t="s">
        <v>304</v>
      </c>
      <c r="AG113" s="3" t="s">
        <v>286</v>
      </c>
      <c r="AH113" s="3" t="s">
        <v>46</v>
      </c>
      <c r="AI113">
        <v>1</v>
      </c>
    </row>
    <row r="114" spans="2:35" x14ac:dyDescent="0.2">
      <c r="B114" t="str">
        <f>'Raw Responses'!B124</f>
        <v>R106</v>
      </c>
      <c r="C114" s="3" t="s">
        <v>305</v>
      </c>
      <c r="D114" s="3" t="s">
        <v>302</v>
      </c>
      <c r="E114" s="3" t="s">
        <v>16</v>
      </c>
      <c r="F114" s="3">
        <v>300</v>
      </c>
      <c r="G114" s="3" t="str">
        <f t="shared" si="9"/>
        <v>Medium</v>
      </c>
      <c r="H114" s="3" t="s">
        <v>24</v>
      </c>
      <c r="I114" s="3">
        <v>456.87</v>
      </c>
      <c r="J114" s="3" t="str">
        <f t="shared" si="10"/>
        <v>Medium</v>
      </c>
      <c r="K114" s="3">
        <v>2.88</v>
      </c>
      <c r="L114" s="3" t="str">
        <f t="shared" si="11"/>
        <v>Medium</v>
      </c>
      <c r="M114" s="3">
        <v>0</v>
      </c>
      <c r="N114" s="3" t="str">
        <f t="shared" si="12"/>
        <v>Low</v>
      </c>
      <c r="O114" s="3">
        <v>2</v>
      </c>
      <c r="P114" s="3">
        <v>2</v>
      </c>
      <c r="Q114" s="3">
        <v>1</v>
      </c>
      <c r="R114" s="3" t="str">
        <f t="shared" si="13"/>
        <v>New</v>
      </c>
      <c r="S114" s="106">
        <v>6.1666670000000003</v>
      </c>
      <c r="T114" s="3" t="str">
        <f t="shared" si="14"/>
        <v>Strong</v>
      </c>
      <c r="U114" s="106">
        <v>4</v>
      </c>
      <c r="V114" s="3" t="str">
        <f t="shared" si="15"/>
        <v>Liberal</v>
      </c>
      <c r="W114" s="3">
        <v>10</v>
      </c>
      <c r="X114" s="3" t="str">
        <f t="shared" si="16"/>
        <v>Often</v>
      </c>
      <c r="Y114" s="3" t="s">
        <v>31</v>
      </c>
      <c r="Z114" s="3" t="s">
        <v>34</v>
      </c>
      <c r="AA114" s="3" t="s">
        <v>303</v>
      </c>
      <c r="AB114" s="3">
        <v>0</v>
      </c>
      <c r="AC114" s="106">
        <v>2.2000000000000002</v>
      </c>
      <c r="AD114" s="3" t="str">
        <f t="shared" si="17"/>
        <v>No</v>
      </c>
      <c r="AE114" s="3" t="s">
        <v>43</v>
      </c>
      <c r="AF114" s="3" t="s">
        <v>308</v>
      </c>
      <c r="AG114" s="3" t="s">
        <v>285</v>
      </c>
      <c r="AH114" s="3" t="s">
        <v>311</v>
      </c>
      <c r="AI114">
        <v>0</v>
      </c>
    </row>
    <row r="115" spans="2:35" x14ac:dyDescent="0.2">
      <c r="B115" t="str">
        <f>'Raw Responses'!B125</f>
        <v>R107</v>
      </c>
      <c r="C115" s="3" t="s">
        <v>305</v>
      </c>
      <c r="D115" s="3" t="s">
        <v>302</v>
      </c>
      <c r="E115" s="3" t="s">
        <v>22</v>
      </c>
      <c r="F115" s="3">
        <v>450</v>
      </c>
      <c r="G115" s="3" t="str">
        <f t="shared" si="9"/>
        <v>Medium</v>
      </c>
      <c r="H115" s="3" t="s">
        <v>24</v>
      </c>
      <c r="I115" s="3">
        <v>70</v>
      </c>
      <c r="J115" s="3" t="str">
        <f t="shared" si="10"/>
        <v>Low</v>
      </c>
      <c r="K115" s="3">
        <v>2.85</v>
      </c>
      <c r="L115" s="3" t="str">
        <f t="shared" si="11"/>
        <v>Medium</v>
      </c>
      <c r="M115" s="3">
        <v>0</v>
      </c>
      <c r="N115" s="3" t="str">
        <f t="shared" si="12"/>
        <v>Low</v>
      </c>
      <c r="O115" s="3">
        <v>2</v>
      </c>
      <c r="P115" s="3">
        <v>2</v>
      </c>
      <c r="Q115" s="3">
        <v>7</v>
      </c>
      <c r="R115" s="3" t="str">
        <f t="shared" si="13"/>
        <v>Old</v>
      </c>
      <c r="S115" s="106">
        <v>4.5</v>
      </c>
      <c r="T115" s="3" t="str">
        <f t="shared" si="14"/>
        <v>Medium</v>
      </c>
      <c r="U115" s="106">
        <v>4.8333329999999997</v>
      </c>
      <c r="V115" s="3" t="str">
        <f t="shared" si="15"/>
        <v>Very Liberal</v>
      </c>
      <c r="W115" s="3">
        <v>0</v>
      </c>
      <c r="X115" s="3" t="str">
        <f t="shared" si="16"/>
        <v>Never</v>
      </c>
      <c r="Y115" s="3" t="s">
        <v>30</v>
      </c>
      <c r="Z115" s="3" t="s">
        <v>33</v>
      </c>
      <c r="AA115" s="3" t="s">
        <v>303</v>
      </c>
      <c r="AB115" s="3">
        <v>0</v>
      </c>
      <c r="AC115" s="106">
        <v>3.1333329999999999</v>
      </c>
      <c r="AD115" s="3" t="str">
        <f t="shared" si="17"/>
        <v>No</v>
      </c>
      <c r="AE115" s="3" t="s">
        <v>43</v>
      </c>
      <c r="AF115" s="3" t="s">
        <v>304</v>
      </c>
      <c r="AG115" s="3" t="s">
        <v>286</v>
      </c>
      <c r="AH115" s="3" t="s">
        <v>46</v>
      </c>
      <c r="AI115">
        <v>2</v>
      </c>
    </row>
    <row r="116" spans="2:35" x14ac:dyDescent="0.2">
      <c r="B116" t="str">
        <f>'Raw Responses'!B126</f>
        <v>R108</v>
      </c>
      <c r="C116" s="3" t="s">
        <v>301</v>
      </c>
      <c r="D116" s="3" t="s">
        <v>302</v>
      </c>
      <c r="E116" s="3" t="s">
        <v>18</v>
      </c>
      <c r="F116" s="3">
        <v>100</v>
      </c>
      <c r="G116" s="3" t="str">
        <f t="shared" si="9"/>
        <v>Low</v>
      </c>
      <c r="H116" s="3" t="s">
        <v>24</v>
      </c>
      <c r="I116" s="3">
        <v>185</v>
      </c>
      <c r="J116" s="3" t="str">
        <f t="shared" si="10"/>
        <v>Low</v>
      </c>
      <c r="K116" s="3">
        <v>2.99</v>
      </c>
      <c r="L116" s="3" t="str">
        <f t="shared" si="11"/>
        <v>Medium</v>
      </c>
      <c r="M116" s="3">
        <v>16</v>
      </c>
      <c r="N116" s="3" t="str">
        <f t="shared" si="12"/>
        <v>Medium</v>
      </c>
      <c r="O116" s="3">
        <v>3</v>
      </c>
      <c r="P116" s="3">
        <v>3</v>
      </c>
      <c r="Q116" s="3">
        <v>14</v>
      </c>
      <c r="R116" s="3" t="str">
        <f t="shared" si="13"/>
        <v>Very Old</v>
      </c>
      <c r="S116" s="106">
        <v>4.5</v>
      </c>
      <c r="T116" s="3" t="str">
        <f t="shared" si="14"/>
        <v>Medium</v>
      </c>
      <c r="U116" s="106">
        <v>4</v>
      </c>
      <c r="V116" s="3" t="str">
        <f t="shared" si="15"/>
        <v>Liberal</v>
      </c>
      <c r="W116" s="3">
        <v>6</v>
      </c>
      <c r="X116" s="3" t="str">
        <f t="shared" si="16"/>
        <v>Rarely</v>
      </c>
      <c r="Y116" s="3" t="s">
        <v>31</v>
      </c>
      <c r="Z116" s="3" t="s">
        <v>34</v>
      </c>
      <c r="AA116" s="3" t="s">
        <v>310</v>
      </c>
      <c r="AB116" s="3">
        <v>0</v>
      </c>
      <c r="AC116" s="106">
        <v>2</v>
      </c>
      <c r="AD116" s="3" t="str">
        <f t="shared" si="17"/>
        <v>No</v>
      </c>
      <c r="AE116" s="3" t="s">
        <v>43</v>
      </c>
      <c r="AF116" s="3" t="s">
        <v>304</v>
      </c>
      <c r="AG116" s="3" t="s">
        <v>286</v>
      </c>
      <c r="AH116" s="3" t="s">
        <v>311</v>
      </c>
      <c r="AI116">
        <v>0</v>
      </c>
    </row>
    <row r="117" spans="2:35" x14ac:dyDescent="0.2">
      <c r="B117" t="str">
        <f>'Raw Responses'!B127</f>
        <v>R109</v>
      </c>
      <c r="C117" s="3" t="s">
        <v>301</v>
      </c>
      <c r="D117" s="3" t="s">
        <v>306</v>
      </c>
      <c r="E117" s="3" t="s">
        <v>22</v>
      </c>
      <c r="F117" s="3">
        <v>1356</v>
      </c>
      <c r="G117" s="3" t="str">
        <f t="shared" si="9"/>
        <v>VeryHigh</v>
      </c>
      <c r="H117" s="3" t="s">
        <v>25</v>
      </c>
      <c r="I117" s="3">
        <v>300</v>
      </c>
      <c r="J117" s="3" t="str">
        <f t="shared" si="10"/>
        <v>Medium</v>
      </c>
      <c r="K117" s="3">
        <v>2</v>
      </c>
      <c r="L117" s="3" t="str">
        <f t="shared" si="11"/>
        <v>Low</v>
      </c>
      <c r="M117" s="3">
        <v>5</v>
      </c>
      <c r="N117" s="3" t="str">
        <f t="shared" si="12"/>
        <v>Low</v>
      </c>
      <c r="O117" s="3">
        <v>3</v>
      </c>
      <c r="P117" s="3">
        <v>3</v>
      </c>
      <c r="Q117" s="3">
        <v>10</v>
      </c>
      <c r="R117" s="3" t="str">
        <f t="shared" si="13"/>
        <v>Very Old</v>
      </c>
      <c r="S117" s="106">
        <v>4</v>
      </c>
      <c r="T117" s="3" t="str">
        <f t="shared" si="14"/>
        <v>Weak</v>
      </c>
      <c r="U117" s="106">
        <v>4.5</v>
      </c>
      <c r="V117" s="3" t="str">
        <f t="shared" si="15"/>
        <v>Liberal</v>
      </c>
      <c r="W117" s="3">
        <v>5</v>
      </c>
      <c r="X117" s="3" t="str">
        <f t="shared" si="16"/>
        <v>Rarely</v>
      </c>
      <c r="Y117" s="3" t="s">
        <v>31</v>
      </c>
      <c r="Z117" s="3" t="s">
        <v>34</v>
      </c>
      <c r="AA117" s="3" t="s">
        <v>307</v>
      </c>
      <c r="AB117" s="3">
        <v>0</v>
      </c>
      <c r="AC117" s="106">
        <v>7</v>
      </c>
      <c r="AD117" s="3" t="str">
        <f t="shared" si="17"/>
        <v>Yes</v>
      </c>
      <c r="AE117" s="3" t="s">
        <v>43</v>
      </c>
      <c r="AF117" s="3" t="s">
        <v>304</v>
      </c>
      <c r="AG117" s="3" t="s">
        <v>285</v>
      </c>
      <c r="AH117" s="3" t="s">
        <v>46</v>
      </c>
      <c r="AI117">
        <v>4</v>
      </c>
    </row>
    <row r="118" spans="2:35" x14ac:dyDescent="0.2">
      <c r="B118" t="str">
        <f>'Raw Responses'!B128</f>
        <v>R110</v>
      </c>
      <c r="C118" s="3" t="s">
        <v>305</v>
      </c>
      <c r="D118" s="3" t="s">
        <v>306</v>
      </c>
      <c r="E118" s="3" t="s">
        <v>20</v>
      </c>
      <c r="F118" s="3">
        <v>500</v>
      </c>
      <c r="G118" s="3" t="str">
        <f t="shared" si="9"/>
        <v>High</v>
      </c>
      <c r="H118" s="3" t="s">
        <v>24</v>
      </c>
      <c r="I118" s="3">
        <v>497.13</v>
      </c>
      <c r="J118" s="3" t="str">
        <f t="shared" si="10"/>
        <v>Medium</v>
      </c>
      <c r="K118" s="3">
        <v>3.47</v>
      </c>
      <c r="L118" s="3" t="str">
        <f t="shared" si="11"/>
        <v>High</v>
      </c>
      <c r="M118" s="3">
        <v>17</v>
      </c>
      <c r="N118" s="3" t="str">
        <f t="shared" si="12"/>
        <v>Medium</v>
      </c>
      <c r="O118" s="3">
        <v>2</v>
      </c>
      <c r="P118" s="3">
        <v>2</v>
      </c>
      <c r="Q118" s="3">
        <v>13</v>
      </c>
      <c r="R118" s="3" t="str">
        <f t="shared" si="13"/>
        <v>Very Old</v>
      </c>
      <c r="S118" s="106">
        <v>5.9</v>
      </c>
      <c r="T118" s="3" t="str">
        <f t="shared" si="14"/>
        <v>Strong</v>
      </c>
      <c r="U118" s="106">
        <v>4.1333330000000004</v>
      </c>
      <c r="V118" s="3" t="str">
        <f t="shared" si="15"/>
        <v>Liberal</v>
      </c>
      <c r="W118" s="3">
        <v>4</v>
      </c>
      <c r="X118" s="3" t="str">
        <f t="shared" si="16"/>
        <v>Rarely</v>
      </c>
      <c r="Y118" s="3" t="s">
        <v>31</v>
      </c>
      <c r="Z118" s="3" t="s">
        <v>34</v>
      </c>
      <c r="AA118" s="3" t="s">
        <v>310</v>
      </c>
      <c r="AB118" s="3">
        <v>1</v>
      </c>
      <c r="AC118" s="106">
        <v>5.1333330000000004</v>
      </c>
      <c r="AD118" s="3" t="str">
        <f t="shared" si="17"/>
        <v>Maybe No</v>
      </c>
      <c r="AE118" s="3" t="s">
        <v>43</v>
      </c>
      <c r="AF118" s="3" t="s">
        <v>304</v>
      </c>
      <c r="AG118" s="3" t="s">
        <v>287</v>
      </c>
      <c r="AH118" s="3" t="s">
        <v>46</v>
      </c>
      <c r="AI118">
        <v>0</v>
      </c>
    </row>
    <row r="119" spans="2:35" x14ac:dyDescent="0.2">
      <c r="B119" t="str">
        <f>'Raw Responses'!B129</f>
        <v>R111</v>
      </c>
      <c r="C119" s="3" t="s">
        <v>305</v>
      </c>
      <c r="D119" s="3" t="s">
        <v>312</v>
      </c>
      <c r="E119" s="3" t="s">
        <v>22</v>
      </c>
      <c r="F119" s="3">
        <v>175</v>
      </c>
      <c r="G119" s="3" t="str">
        <f t="shared" si="9"/>
        <v>Low</v>
      </c>
      <c r="H119" s="3" t="s">
        <v>24</v>
      </c>
      <c r="I119" s="3">
        <v>70</v>
      </c>
      <c r="J119" s="3" t="str">
        <f t="shared" si="10"/>
        <v>Low</v>
      </c>
      <c r="K119" s="3">
        <v>3.96</v>
      </c>
      <c r="L119" s="3" t="str">
        <f t="shared" si="11"/>
        <v>Very High</v>
      </c>
      <c r="M119" s="3">
        <v>0</v>
      </c>
      <c r="N119" s="3" t="str">
        <f t="shared" si="12"/>
        <v>Low</v>
      </c>
      <c r="O119" s="3">
        <v>3</v>
      </c>
      <c r="P119" s="3">
        <v>4</v>
      </c>
      <c r="Q119" s="3">
        <v>18</v>
      </c>
      <c r="R119" s="3" t="str">
        <f t="shared" si="13"/>
        <v>Very Old</v>
      </c>
      <c r="S119" s="106">
        <v>5</v>
      </c>
      <c r="T119" s="3" t="str">
        <f t="shared" si="14"/>
        <v>Medium</v>
      </c>
      <c r="U119" s="106">
        <v>5.733333</v>
      </c>
      <c r="V119" s="3" t="str">
        <f t="shared" si="15"/>
        <v>Very Liberal</v>
      </c>
      <c r="W119" s="3">
        <v>0</v>
      </c>
      <c r="X119" s="3" t="str">
        <f t="shared" si="16"/>
        <v>Never</v>
      </c>
      <c r="Y119" s="3" t="s">
        <v>30</v>
      </c>
      <c r="Z119" s="3" t="s">
        <v>34</v>
      </c>
      <c r="AA119" s="3" t="s">
        <v>307</v>
      </c>
      <c r="AB119" s="3">
        <v>1</v>
      </c>
      <c r="AC119" s="106">
        <v>4</v>
      </c>
      <c r="AD119" s="3" t="str">
        <f t="shared" si="17"/>
        <v>No</v>
      </c>
      <c r="AE119" s="3" t="s">
        <v>42</v>
      </c>
      <c r="AF119" s="3" t="s">
        <v>304</v>
      </c>
      <c r="AG119" s="3" t="s">
        <v>287</v>
      </c>
      <c r="AH119" s="3" t="s">
        <v>47</v>
      </c>
      <c r="AI119">
        <v>2</v>
      </c>
    </row>
    <row r="120" spans="2:35" x14ac:dyDescent="0.2">
      <c r="B120" t="str">
        <f>'Raw Responses'!B130</f>
        <v>R112</v>
      </c>
      <c r="C120" s="3" t="s">
        <v>305</v>
      </c>
      <c r="D120" s="3" t="s">
        <v>302</v>
      </c>
      <c r="E120" s="3" t="s">
        <v>22</v>
      </c>
      <c r="F120" s="3">
        <v>200</v>
      </c>
      <c r="G120" s="3" t="str">
        <f t="shared" si="9"/>
        <v>Medium</v>
      </c>
      <c r="H120" s="3" t="s">
        <v>24</v>
      </c>
      <c r="I120" s="3">
        <v>500</v>
      </c>
      <c r="J120" s="3" t="str">
        <f t="shared" si="10"/>
        <v>High</v>
      </c>
      <c r="K120" s="3">
        <v>2.6</v>
      </c>
      <c r="L120" s="3" t="str">
        <f t="shared" si="11"/>
        <v>Medium</v>
      </c>
      <c r="M120" s="3">
        <v>0</v>
      </c>
      <c r="N120" s="3" t="str">
        <f t="shared" si="12"/>
        <v>Low</v>
      </c>
      <c r="O120" s="3">
        <v>3</v>
      </c>
      <c r="P120" s="3">
        <v>2</v>
      </c>
      <c r="Q120" s="3">
        <v>9</v>
      </c>
      <c r="R120" s="3" t="str">
        <f t="shared" si="13"/>
        <v>Old</v>
      </c>
      <c r="S120" s="106">
        <v>5.5333329999999998</v>
      </c>
      <c r="T120" s="3" t="str">
        <f t="shared" si="14"/>
        <v>Strong</v>
      </c>
      <c r="U120" s="106">
        <v>3</v>
      </c>
      <c r="V120" s="3" t="str">
        <f t="shared" si="15"/>
        <v>Conservative</v>
      </c>
      <c r="W120" s="3">
        <v>15</v>
      </c>
      <c r="X120" s="3" t="str">
        <f t="shared" si="16"/>
        <v>Often</v>
      </c>
      <c r="Y120" s="3" t="s">
        <v>30</v>
      </c>
      <c r="Z120" s="3" t="s">
        <v>33</v>
      </c>
      <c r="AA120" s="3" t="s">
        <v>303</v>
      </c>
      <c r="AB120" s="3">
        <v>1</v>
      </c>
      <c r="AC120" s="106">
        <v>5.0666669999999998</v>
      </c>
      <c r="AD120" s="3" t="str">
        <f t="shared" si="17"/>
        <v>Maybe No</v>
      </c>
      <c r="AE120" s="3" t="s">
        <v>43</v>
      </c>
      <c r="AF120" s="3" t="s">
        <v>304</v>
      </c>
      <c r="AG120" s="3" t="s">
        <v>287</v>
      </c>
      <c r="AH120" s="3" t="s">
        <v>46</v>
      </c>
      <c r="AI120">
        <v>1</v>
      </c>
    </row>
    <row r="121" spans="2:35" x14ac:dyDescent="0.2">
      <c r="B121" t="str">
        <f>'Raw Responses'!B131</f>
        <v>R113</v>
      </c>
      <c r="C121" s="3" t="s">
        <v>301</v>
      </c>
      <c r="D121" s="3" t="s">
        <v>312</v>
      </c>
      <c r="E121" s="3" t="s">
        <v>16</v>
      </c>
      <c r="F121" s="3">
        <v>500</v>
      </c>
      <c r="G121" s="3" t="str">
        <f t="shared" si="9"/>
        <v>High</v>
      </c>
      <c r="H121" s="3" t="s">
        <v>25</v>
      </c>
      <c r="I121" s="3">
        <v>556</v>
      </c>
      <c r="J121" s="3" t="str">
        <f t="shared" si="10"/>
        <v>High</v>
      </c>
      <c r="K121" s="3">
        <v>3</v>
      </c>
      <c r="L121" s="3" t="str">
        <f t="shared" si="11"/>
        <v>High</v>
      </c>
      <c r="M121" s="3">
        <v>27</v>
      </c>
      <c r="N121" s="3" t="str">
        <f t="shared" si="12"/>
        <v>High</v>
      </c>
      <c r="O121" s="3">
        <v>2</v>
      </c>
      <c r="P121" s="3">
        <v>1</v>
      </c>
      <c r="Q121" s="3">
        <v>4</v>
      </c>
      <c r="R121" s="3" t="str">
        <f t="shared" si="13"/>
        <v>Medium</v>
      </c>
      <c r="S121" s="106">
        <v>4.9666670000000002</v>
      </c>
      <c r="T121" s="3" t="str">
        <f t="shared" si="14"/>
        <v>Medium</v>
      </c>
      <c r="U121" s="106">
        <v>5</v>
      </c>
      <c r="V121" s="3" t="str">
        <f t="shared" si="15"/>
        <v>Very Liberal</v>
      </c>
      <c r="W121" s="3">
        <v>2</v>
      </c>
      <c r="X121" s="3" t="str">
        <f t="shared" si="16"/>
        <v>Rarely</v>
      </c>
      <c r="Y121" s="3" t="s">
        <v>32</v>
      </c>
      <c r="Z121" s="3" t="s">
        <v>34</v>
      </c>
      <c r="AA121" s="3" t="s">
        <v>313</v>
      </c>
      <c r="AB121" s="3">
        <v>0</v>
      </c>
      <c r="AC121" s="106">
        <v>5.0333329999999998</v>
      </c>
      <c r="AD121" s="3" t="str">
        <f t="shared" si="17"/>
        <v>Maybe No</v>
      </c>
      <c r="AE121" s="3" t="s">
        <v>41</v>
      </c>
      <c r="AF121" s="3" t="s">
        <v>304</v>
      </c>
      <c r="AG121" s="3" t="s">
        <v>286</v>
      </c>
      <c r="AH121" s="3" t="s">
        <v>47</v>
      </c>
      <c r="AI121">
        <v>0</v>
      </c>
    </row>
    <row r="122" spans="2:35" x14ac:dyDescent="0.2">
      <c r="B122" t="str">
        <f>'Raw Responses'!B132</f>
        <v>R114</v>
      </c>
      <c r="C122" s="3" t="s">
        <v>305</v>
      </c>
      <c r="D122" s="3" t="s">
        <v>306</v>
      </c>
      <c r="E122" s="3" t="s">
        <v>16</v>
      </c>
      <c r="F122" s="3">
        <v>700</v>
      </c>
      <c r="G122" s="3" t="str">
        <f t="shared" si="9"/>
        <v>High</v>
      </c>
      <c r="H122" s="3" t="s">
        <v>24</v>
      </c>
      <c r="I122" s="3">
        <v>378.9</v>
      </c>
      <c r="J122" s="3" t="str">
        <f t="shared" si="10"/>
        <v>Medium</v>
      </c>
      <c r="K122" s="3">
        <v>3.6</v>
      </c>
      <c r="L122" s="3" t="str">
        <f t="shared" si="11"/>
        <v>Very High</v>
      </c>
      <c r="M122" s="3">
        <v>0</v>
      </c>
      <c r="N122" s="3" t="str">
        <f t="shared" si="12"/>
        <v>Low</v>
      </c>
      <c r="O122" s="3">
        <v>3</v>
      </c>
      <c r="P122" s="3">
        <v>1</v>
      </c>
      <c r="Q122" s="3">
        <v>10</v>
      </c>
      <c r="R122" s="3" t="str">
        <f t="shared" si="13"/>
        <v>Very Old</v>
      </c>
      <c r="S122" s="106">
        <v>6.3</v>
      </c>
      <c r="T122" s="3" t="str">
        <f t="shared" si="14"/>
        <v>Strong</v>
      </c>
      <c r="U122" s="106">
        <v>2.1666669999999999</v>
      </c>
      <c r="V122" s="3" t="str">
        <f t="shared" si="15"/>
        <v>Conservative</v>
      </c>
      <c r="W122" s="3">
        <v>45</v>
      </c>
      <c r="X122" s="3" t="str">
        <f t="shared" si="16"/>
        <v>Very Often</v>
      </c>
      <c r="Y122" s="3" t="s">
        <v>31</v>
      </c>
      <c r="Z122" s="3" t="s">
        <v>33</v>
      </c>
      <c r="AA122" s="3" t="s">
        <v>303</v>
      </c>
      <c r="AB122" s="3">
        <v>0</v>
      </c>
      <c r="AC122" s="106">
        <v>1.8333330000000001</v>
      </c>
      <c r="AD122" s="3" t="str">
        <f t="shared" si="17"/>
        <v>No</v>
      </c>
      <c r="AE122" s="3" t="s">
        <v>43</v>
      </c>
      <c r="AF122" s="3" t="s">
        <v>304</v>
      </c>
      <c r="AG122" s="3" t="s">
        <v>286</v>
      </c>
      <c r="AH122" s="3" t="s">
        <v>46</v>
      </c>
      <c r="AI122">
        <v>0</v>
      </c>
    </row>
    <row r="123" spans="2:35" x14ac:dyDescent="0.2">
      <c r="B123" t="str">
        <f>'Raw Responses'!B133</f>
        <v>R115</v>
      </c>
      <c r="C123" s="3" t="s">
        <v>301</v>
      </c>
      <c r="D123" s="3" t="s">
        <v>312</v>
      </c>
      <c r="E123" s="3" t="s">
        <v>20</v>
      </c>
      <c r="F123" s="3">
        <v>600</v>
      </c>
      <c r="G123" s="3" t="str">
        <f t="shared" si="9"/>
        <v>High</v>
      </c>
      <c r="H123" s="3" t="s">
        <v>26</v>
      </c>
      <c r="I123" s="3">
        <v>350</v>
      </c>
      <c r="J123" s="3" t="str">
        <f t="shared" si="10"/>
        <v>Medium</v>
      </c>
      <c r="K123" s="3">
        <v>3.03</v>
      </c>
      <c r="L123" s="3" t="str">
        <f t="shared" si="11"/>
        <v>High</v>
      </c>
      <c r="M123" s="3">
        <v>30</v>
      </c>
      <c r="N123" s="3" t="str">
        <f t="shared" si="12"/>
        <v>Very High</v>
      </c>
      <c r="O123" s="3">
        <v>3</v>
      </c>
      <c r="P123" s="3">
        <v>2</v>
      </c>
      <c r="Q123" s="3">
        <v>5</v>
      </c>
      <c r="R123" s="3" t="str">
        <f t="shared" si="13"/>
        <v>Old</v>
      </c>
      <c r="S123" s="106">
        <v>5</v>
      </c>
      <c r="T123" s="3" t="str">
        <f t="shared" si="14"/>
        <v>Medium</v>
      </c>
      <c r="U123" s="106">
        <v>4</v>
      </c>
      <c r="V123" s="3" t="str">
        <f t="shared" si="15"/>
        <v>Liberal</v>
      </c>
      <c r="W123" s="3">
        <v>2</v>
      </c>
      <c r="X123" s="3" t="str">
        <f t="shared" si="16"/>
        <v>Rarely</v>
      </c>
      <c r="Y123" s="3" t="s">
        <v>32</v>
      </c>
      <c r="Z123" s="3" t="s">
        <v>34</v>
      </c>
      <c r="AA123" s="3" t="s">
        <v>303</v>
      </c>
      <c r="AB123" s="3">
        <v>0</v>
      </c>
      <c r="AC123" s="106">
        <v>4.0333329999999998</v>
      </c>
      <c r="AD123" s="3" t="str">
        <f t="shared" si="17"/>
        <v>No</v>
      </c>
      <c r="AE123" s="3" t="s">
        <v>33</v>
      </c>
      <c r="AF123" s="3" t="s">
        <v>304</v>
      </c>
      <c r="AG123" s="3" t="s">
        <v>286</v>
      </c>
      <c r="AH123" s="3" t="s">
        <v>46</v>
      </c>
      <c r="AI123">
        <v>0</v>
      </c>
    </row>
    <row r="124" spans="2:35" x14ac:dyDescent="0.2">
      <c r="B124" t="str">
        <f>'Raw Responses'!B134</f>
        <v>R116</v>
      </c>
      <c r="C124" s="3" t="s">
        <v>301</v>
      </c>
      <c r="D124" s="3" t="s">
        <v>312</v>
      </c>
      <c r="E124" s="3" t="s">
        <v>16</v>
      </c>
      <c r="F124" s="3">
        <v>300</v>
      </c>
      <c r="G124" s="3" t="str">
        <f t="shared" si="9"/>
        <v>Medium</v>
      </c>
      <c r="H124" s="3" t="s">
        <v>25</v>
      </c>
      <c r="I124" s="3">
        <v>226.99</v>
      </c>
      <c r="J124" s="3" t="str">
        <f t="shared" si="10"/>
        <v>Medium</v>
      </c>
      <c r="K124" s="3">
        <v>2.8</v>
      </c>
      <c r="L124" s="3" t="str">
        <f t="shared" si="11"/>
        <v>Medium</v>
      </c>
      <c r="M124" s="3">
        <v>16</v>
      </c>
      <c r="N124" s="3" t="str">
        <f t="shared" si="12"/>
        <v>Medium</v>
      </c>
      <c r="O124" s="3">
        <v>3</v>
      </c>
      <c r="P124" s="3">
        <v>2</v>
      </c>
      <c r="Q124" s="3">
        <v>2</v>
      </c>
      <c r="R124" s="3" t="str">
        <f t="shared" si="13"/>
        <v>Medium</v>
      </c>
      <c r="S124" s="106">
        <v>6.6666670000000003</v>
      </c>
      <c r="T124" s="3" t="str">
        <f t="shared" si="14"/>
        <v>Very Strong</v>
      </c>
      <c r="U124" s="106">
        <v>5.4666670000000002</v>
      </c>
      <c r="V124" s="3" t="str">
        <f t="shared" si="15"/>
        <v>Very Liberal</v>
      </c>
      <c r="W124" s="3">
        <v>0</v>
      </c>
      <c r="X124" s="3" t="str">
        <f t="shared" si="16"/>
        <v>Never</v>
      </c>
      <c r="Y124" s="3" t="s">
        <v>30</v>
      </c>
      <c r="Z124" s="3" t="s">
        <v>35</v>
      </c>
      <c r="AA124" s="3" t="s">
        <v>303</v>
      </c>
      <c r="AB124" s="3">
        <v>1</v>
      </c>
      <c r="AC124" s="106">
        <v>6.8</v>
      </c>
      <c r="AD124" s="3" t="str">
        <f t="shared" si="17"/>
        <v>Yes</v>
      </c>
      <c r="AE124" s="3" t="s">
        <v>33</v>
      </c>
      <c r="AF124" s="3" t="s">
        <v>304</v>
      </c>
      <c r="AG124" s="3" t="s">
        <v>286</v>
      </c>
      <c r="AH124" s="3" t="s">
        <v>314</v>
      </c>
      <c r="AI124">
        <v>4</v>
      </c>
    </row>
    <row r="125" spans="2:35" x14ac:dyDescent="0.2">
      <c r="B125" t="str">
        <f>'Raw Responses'!B135</f>
        <v>R117</v>
      </c>
      <c r="C125" s="3" t="s">
        <v>301</v>
      </c>
      <c r="D125" s="3" t="s">
        <v>306</v>
      </c>
      <c r="E125" s="3" t="s">
        <v>16</v>
      </c>
      <c r="F125" s="3">
        <v>150</v>
      </c>
      <c r="G125" s="3" t="str">
        <f t="shared" si="9"/>
        <v>Low</v>
      </c>
      <c r="H125" s="3" t="s">
        <v>25</v>
      </c>
      <c r="I125" s="3">
        <v>0</v>
      </c>
      <c r="J125" s="3" t="str">
        <f t="shared" si="10"/>
        <v>Low</v>
      </c>
      <c r="K125" s="3">
        <v>3.6</v>
      </c>
      <c r="L125" s="3" t="str">
        <f t="shared" si="11"/>
        <v>Very High</v>
      </c>
      <c r="M125" s="3">
        <v>8</v>
      </c>
      <c r="N125" s="3" t="str">
        <f t="shared" si="12"/>
        <v>Low</v>
      </c>
      <c r="O125" s="3">
        <v>3</v>
      </c>
      <c r="P125" s="3">
        <v>4</v>
      </c>
      <c r="Q125" s="3">
        <v>0</v>
      </c>
      <c r="R125" s="3" t="str">
        <f t="shared" si="13"/>
        <v>New</v>
      </c>
      <c r="S125" s="106">
        <v>4.4666670000000002</v>
      </c>
      <c r="T125" s="3" t="str">
        <f t="shared" si="14"/>
        <v>Weak</v>
      </c>
      <c r="U125" s="106">
        <v>1</v>
      </c>
      <c r="V125" s="3" t="str">
        <f t="shared" si="15"/>
        <v>Very Conservative</v>
      </c>
      <c r="W125" s="3">
        <v>40</v>
      </c>
      <c r="X125" s="3" t="str">
        <f t="shared" si="16"/>
        <v>Very Often</v>
      </c>
      <c r="Y125" s="3" t="s">
        <v>30</v>
      </c>
      <c r="Z125" s="3" t="s">
        <v>34</v>
      </c>
      <c r="AA125" s="3" t="s">
        <v>303</v>
      </c>
      <c r="AB125" s="3">
        <v>0</v>
      </c>
      <c r="AC125" s="106">
        <v>3.3666670000000001</v>
      </c>
      <c r="AD125" s="3" t="str">
        <f t="shared" si="17"/>
        <v>No</v>
      </c>
      <c r="AE125" s="3" t="s">
        <v>43</v>
      </c>
      <c r="AF125" s="3" t="s">
        <v>304</v>
      </c>
      <c r="AG125" s="3" t="s">
        <v>285</v>
      </c>
      <c r="AH125" s="3" t="s">
        <v>311</v>
      </c>
      <c r="AI125">
        <v>1</v>
      </c>
    </row>
    <row r="126" spans="2:35" x14ac:dyDescent="0.2">
      <c r="B126" t="str">
        <f>'Raw Responses'!B136</f>
        <v>R118</v>
      </c>
      <c r="C126" s="3" t="s">
        <v>301</v>
      </c>
      <c r="D126" s="3" t="s">
        <v>309</v>
      </c>
      <c r="E126" s="3" t="s">
        <v>18</v>
      </c>
      <c r="F126" s="3">
        <v>300</v>
      </c>
      <c r="G126" s="3" t="str">
        <f t="shared" si="9"/>
        <v>Medium</v>
      </c>
      <c r="H126" s="3" t="s">
        <v>24</v>
      </c>
      <c r="I126" s="3">
        <v>15</v>
      </c>
      <c r="J126" s="3" t="str">
        <f t="shared" si="10"/>
        <v>Low</v>
      </c>
      <c r="K126" s="3">
        <v>3</v>
      </c>
      <c r="L126" s="3" t="str">
        <f t="shared" si="11"/>
        <v>High</v>
      </c>
      <c r="M126" s="3">
        <v>40</v>
      </c>
      <c r="N126" s="3" t="str">
        <f t="shared" si="12"/>
        <v>Very High</v>
      </c>
      <c r="O126" s="3">
        <v>2</v>
      </c>
      <c r="P126" s="3">
        <v>2</v>
      </c>
      <c r="Q126" s="3">
        <v>1</v>
      </c>
      <c r="R126" s="3" t="str">
        <f t="shared" si="13"/>
        <v>New</v>
      </c>
      <c r="S126" s="106">
        <v>4.4666670000000002</v>
      </c>
      <c r="T126" s="3" t="str">
        <f t="shared" si="14"/>
        <v>Weak</v>
      </c>
      <c r="U126" s="106">
        <v>3.3333330000000001</v>
      </c>
      <c r="V126" s="3" t="str">
        <f t="shared" si="15"/>
        <v>Conservative</v>
      </c>
      <c r="W126" s="3">
        <v>20</v>
      </c>
      <c r="X126" s="3" t="str">
        <f t="shared" si="16"/>
        <v>Often</v>
      </c>
      <c r="Y126" s="3" t="s">
        <v>32</v>
      </c>
      <c r="Z126" s="3" t="s">
        <v>34</v>
      </c>
      <c r="AA126" s="3" t="s">
        <v>307</v>
      </c>
      <c r="AB126" s="3">
        <v>1</v>
      </c>
      <c r="AC126" s="106">
        <v>2.5333329999999998</v>
      </c>
      <c r="AD126" s="3" t="str">
        <f t="shared" si="17"/>
        <v>No</v>
      </c>
      <c r="AE126" s="3" t="s">
        <v>42</v>
      </c>
      <c r="AF126" s="3" t="s">
        <v>304</v>
      </c>
      <c r="AG126" s="3" t="s">
        <v>286</v>
      </c>
      <c r="AH126" s="3" t="s">
        <v>314</v>
      </c>
      <c r="AI126">
        <v>1</v>
      </c>
    </row>
    <row r="127" spans="2:35" x14ac:dyDescent="0.2">
      <c r="B127" t="str">
        <f>'Raw Responses'!B137</f>
        <v>R119</v>
      </c>
      <c r="C127" s="3" t="s">
        <v>301</v>
      </c>
      <c r="D127" s="3" t="s">
        <v>312</v>
      </c>
      <c r="E127" s="3" t="s">
        <v>22</v>
      </c>
      <c r="F127" s="3">
        <v>187</v>
      </c>
      <c r="G127" s="3" t="str">
        <f t="shared" si="9"/>
        <v>Low</v>
      </c>
      <c r="H127" s="3" t="s">
        <v>25</v>
      </c>
      <c r="I127" s="3">
        <v>250</v>
      </c>
      <c r="J127" s="3" t="str">
        <f t="shared" si="10"/>
        <v>Medium</v>
      </c>
      <c r="K127" s="3">
        <v>3.55</v>
      </c>
      <c r="L127" s="3" t="str">
        <f t="shared" si="11"/>
        <v>Very High</v>
      </c>
      <c r="M127" s="3">
        <v>0</v>
      </c>
      <c r="N127" s="3" t="str">
        <f t="shared" si="12"/>
        <v>Low</v>
      </c>
      <c r="O127" s="3">
        <v>2</v>
      </c>
      <c r="P127" s="3">
        <v>2</v>
      </c>
      <c r="Q127" s="3">
        <v>1</v>
      </c>
      <c r="R127" s="3" t="str">
        <f t="shared" si="13"/>
        <v>New</v>
      </c>
      <c r="S127" s="106">
        <v>6.1333330000000004</v>
      </c>
      <c r="T127" s="3" t="str">
        <f t="shared" si="14"/>
        <v>Strong</v>
      </c>
      <c r="U127" s="106">
        <v>1.933333</v>
      </c>
      <c r="V127" s="3" t="str">
        <f t="shared" si="15"/>
        <v>Conservative</v>
      </c>
      <c r="W127" s="3">
        <v>24</v>
      </c>
      <c r="X127" s="3" t="str">
        <f t="shared" si="16"/>
        <v>Often</v>
      </c>
      <c r="Y127" s="3" t="s">
        <v>30</v>
      </c>
      <c r="Z127" s="3" t="s">
        <v>35</v>
      </c>
      <c r="AA127" s="3" t="s">
        <v>303</v>
      </c>
      <c r="AB127" s="3">
        <v>1</v>
      </c>
      <c r="AC127" s="106">
        <v>4.3666669999999996</v>
      </c>
      <c r="AD127" s="3" t="str">
        <f t="shared" si="17"/>
        <v>No</v>
      </c>
      <c r="AE127" s="3" t="s">
        <v>43</v>
      </c>
      <c r="AF127" s="3" t="s">
        <v>304</v>
      </c>
      <c r="AG127" s="3" t="s">
        <v>286</v>
      </c>
      <c r="AH127" s="3" t="s">
        <v>311</v>
      </c>
      <c r="AI127">
        <v>0</v>
      </c>
    </row>
    <row r="128" spans="2:35" x14ac:dyDescent="0.2">
      <c r="B128" t="str">
        <f>'Raw Responses'!B138</f>
        <v>R120</v>
      </c>
      <c r="C128" s="3" t="s">
        <v>301</v>
      </c>
      <c r="D128" s="3" t="s">
        <v>312</v>
      </c>
      <c r="E128" s="3" t="s">
        <v>22</v>
      </c>
      <c r="F128" s="3">
        <v>150</v>
      </c>
      <c r="G128" s="3" t="str">
        <f t="shared" si="9"/>
        <v>Low</v>
      </c>
      <c r="H128" s="3" t="s">
        <v>25</v>
      </c>
      <c r="I128" s="3">
        <v>100</v>
      </c>
      <c r="J128" s="3" t="str">
        <f t="shared" si="10"/>
        <v>Low</v>
      </c>
      <c r="K128" s="3">
        <v>3.02</v>
      </c>
      <c r="L128" s="3" t="str">
        <f t="shared" si="11"/>
        <v>High</v>
      </c>
      <c r="M128" s="3">
        <v>25</v>
      </c>
      <c r="N128" s="3" t="str">
        <f t="shared" si="12"/>
        <v>High</v>
      </c>
      <c r="O128" s="3">
        <v>3</v>
      </c>
      <c r="P128" s="3">
        <v>4</v>
      </c>
      <c r="Q128" s="3">
        <v>3</v>
      </c>
      <c r="R128" s="3" t="str">
        <f t="shared" si="13"/>
        <v>Medium</v>
      </c>
      <c r="S128" s="106">
        <v>6</v>
      </c>
      <c r="T128" s="3" t="str">
        <f t="shared" si="14"/>
        <v>Strong</v>
      </c>
      <c r="U128" s="106">
        <v>1</v>
      </c>
      <c r="V128" s="3" t="str">
        <f t="shared" si="15"/>
        <v>Very Conservative</v>
      </c>
      <c r="W128" s="3">
        <v>60</v>
      </c>
      <c r="X128" s="3" t="str">
        <f t="shared" si="16"/>
        <v>Very Often</v>
      </c>
      <c r="Y128" s="3" t="s">
        <v>30</v>
      </c>
      <c r="Z128" s="3" t="s">
        <v>34</v>
      </c>
      <c r="AA128" s="3" t="s">
        <v>310</v>
      </c>
      <c r="AB128" s="3">
        <v>1</v>
      </c>
      <c r="AC128" s="106">
        <v>7</v>
      </c>
      <c r="AD128" s="3" t="str">
        <f t="shared" si="17"/>
        <v>Yes</v>
      </c>
      <c r="AE128" s="3" t="s">
        <v>41</v>
      </c>
      <c r="AF128" s="3" t="s">
        <v>304</v>
      </c>
      <c r="AG128" s="3" t="s">
        <v>287</v>
      </c>
      <c r="AH128" s="3" t="s">
        <v>314</v>
      </c>
      <c r="AI128">
        <v>0</v>
      </c>
    </row>
    <row r="129" spans="2:35" x14ac:dyDescent="0.2">
      <c r="B129" t="str">
        <f>'Raw Responses'!B139</f>
        <v>R121</v>
      </c>
      <c r="C129" s="3" t="s">
        <v>301</v>
      </c>
      <c r="D129" s="3" t="s">
        <v>312</v>
      </c>
      <c r="E129" s="3" t="s">
        <v>22</v>
      </c>
      <c r="F129" s="3">
        <v>300</v>
      </c>
      <c r="G129" s="3" t="str">
        <f t="shared" si="9"/>
        <v>Medium</v>
      </c>
      <c r="H129" s="3" t="s">
        <v>24</v>
      </c>
      <c r="I129" s="3">
        <v>778</v>
      </c>
      <c r="J129" s="3" t="str">
        <f t="shared" si="10"/>
        <v>High</v>
      </c>
      <c r="K129" s="3">
        <v>3.2</v>
      </c>
      <c r="L129" s="3" t="str">
        <f t="shared" si="11"/>
        <v>High</v>
      </c>
      <c r="M129" s="3">
        <v>16</v>
      </c>
      <c r="N129" s="3" t="str">
        <f t="shared" si="12"/>
        <v>Medium</v>
      </c>
      <c r="O129" s="3">
        <v>2</v>
      </c>
      <c r="P129" s="3">
        <v>3</v>
      </c>
      <c r="Q129" s="3">
        <v>3</v>
      </c>
      <c r="R129" s="3" t="str">
        <f t="shared" si="13"/>
        <v>Medium</v>
      </c>
      <c r="S129" s="106">
        <v>6.4333330000000002</v>
      </c>
      <c r="T129" s="3" t="str">
        <f t="shared" si="14"/>
        <v>Strong</v>
      </c>
      <c r="U129" s="106">
        <v>3.5666669999999998</v>
      </c>
      <c r="V129" s="3" t="str">
        <f t="shared" si="15"/>
        <v>Liberal</v>
      </c>
      <c r="W129" s="3">
        <v>45</v>
      </c>
      <c r="X129" s="3" t="str">
        <f t="shared" si="16"/>
        <v>Very Often</v>
      </c>
      <c r="Y129" s="3" t="s">
        <v>30</v>
      </c>
      <c r="Z129" s="3" t="s">
        <v>34</v>
      </c>
      <c r="AA129" s="3" t="s">
        <v>303</v>
      </c>
      <c r="AB129" s="3">
        <v>0</v>
      </c>
      <c r="AC129" s="106">
        <v>6.9333330000000002</v>
      </c>
      <c r="AD129" s="3" t="str">
        <f t="shared" si="17"/>
        <v>Yes</v>
      </c>
      <c r="AE129" s="3" t="s">
        <v>43</v>
      </c>
      <c r="AF129" s="3" t="s">
        <v>304</v>
      </c>
      <c r="AG129" s="3" t="s">
        <v>287</v>
      </c>
      <c r="AH129" s="3" t="s">
        <v>311</v>
      </c>
      <c r="AI129">
        <v>0</v>
      </c>
    </row>
    <row r="130" spans="2:35" x14ac:dyDescent="0.2">
      <c r="B130" t="str">
        <f>'Raw Responses'!B140</f>
        <v>R122</v>
      </c>
      <c r="C130" s="3" t="s">
        <v>301</v>
      </c>
      <c r="D130" s="3" t="s">
        <v>312</v>
      </c>
      <c r="E130" s="3" t="s">
        <v>18</v>
      </c>
      <c r="F130" s="3">
        <v>1600</v>
      </c>
      <c r="G130" s="3" t="str">
        <f t="shared" si="9"/>
        <v>VeryHigh</v>
      </c>
      <c r="H130" s="3" t="s">
        <v>24</v>
      </c>
      <c r="I130" s="3">
        <v>932.76</v>
      </c>
      <c r="J130" s="3" t="str">
        <f t="shared" si="10"/>
        <v>High</v>
      </c>
      <c r="K130" s="3">
        <v>3.5</v>
      </c>
      <c r="L130" s="3" t="str">
        <f t="shared" si="11"/>
        <v>Very High</v>
      </c>
      <c r="M130" s="3">
        <v>35</v>
      </c>
      <c r="N130" s="3" t="str">
        <f t="shared" si="12"/>
        <v>Very High</v>
      </c>
      <c r="O130" s="3">
        <v>2</v>
      </c>
      <c r="P130" s="3">
        <v>2</v>
      </c>
      <c r="Q130" s="3">
        <v>5</v>
      </c>
      <c r="R130" s="3" t="str">
        <f t="shared" si="13"/>
        <v>Old</v>
      </c>
      <c r="S130" s="106">
        <v>4.5666669999999998</v>
      </c>
      <c r="T130" s="3" t="str">
        <f t="shared" si="14"/>
        <v>Medium</v>
      </c>
      <c r="U130" s="106">
        <v>2.3333330000000001</v>
      </c>
      <c r="V130" s="3" t="str">
        <f t="shared" si="15"/>
        <v>Conservative</v>
      </c>
      <c r="W130" s="3">
        <v>30</v>
      </c>
      <c r="X130" s="3" t="str">
        <f t="shared" si="16"/>
        <v>Very Often</v>
      </c>
      <c r="Y130" s="3" t="s">
        <v>31</v>
      </c>
      <c r="Z130" s="3" t="s">
        <v>34</v>
      </c>
      <c r="AA130" s="3" t="s">
        <v>303</v>
      </c>
      <c r="AB130" s="3">
        <v>0</v>
      </c>
      <c r="AC130" s="106">
        <v>4</v>
      </c>
      <c r="AD130" s="3" t="str">
        <f t="shared" si="17"/>
        <v>No</v>
      </c>
      <c r="AE130" s="3" t="s">
        <v>41</v>
      </c>
      <c r="AF130" s="3" t="s">
        <v>304</v>
      </c>
      <c r="AG130" s="3" t="s">
        <v>287</v>
      </c>
      <c r="AH130" s="3" t="s">
        <v>46</v>
      </c>
      <c r="AI130">
        <v>0</v>
      </c>
    </row>
    <row r="131" spans="2:35" x14ac:dyDescent="0.2">
      <c r="B131" t="str">
        <f>'Raw Responses'!B141</f>
        <v>R123</v>
      </c>
      <c r="C131" s="3" t="s">
        <v>301</v>
      </c>
      <c r="D131" s="3" t="s">
        <v>312</v>
      </c>
      <c r="E131" s="3" t="s">
        <v>16</v>
      </c>
      <c r="F131" s="3">
        <v>700</v>
      </c>
      <c r="G131" s="3" t="str">
        <f t="shared" si="9"/>
        <v>High</v>
      </c>
      <c r="H131" s="3" t="s">
        <v>25</v>
      </c>
      <c r="I131" s="3">
        <v>331.54</v>
      </c>
      <c r="J131" s="3" t="str">
        <f t="shared" si="10"/>
        <v>Medium</v>
      </c>
      <c r="K131" s="3">
        <v>3.72</v>
      </c>
      <c r="L131" s="3" t="str">
        <f t="shared" si="11"/>
        <v>Very High</v>
      </c>
      <c r="M131" s="3">
        <v>20</v>
      </c>
      <c r="N131" s="3" t="str">
        <f t="shared" si="12"/>
        <v>High</v>
      </c>
      <c r="O131" s="3">
        <v>2</v>
      </c>
      <c r="P131" s="3">
        <v>4</v>
      </c>
      <c r="Q131" s="3">
        <v>1</v>
      </c>
      <c r="R131" s="3" t="str">
        <f t="shared" si="13"/>
        <v>New</v>
      </c>
      <c r="S131" s="106">
        <v>5.1333330000000004</v>
      </c>
      <c r="T131" s="3" t="str">
        <f t="shared" si="14"/>
        <v>Medium</v>
      </c>
      <c r="U131" s="106">
        <v>4.8666669999999996</v>
      </c>
      <c r="V131" s="3" t="str">
        <f t="shared" si="15"/>
        <v>Very Liberal</v>
      </c>
      <c r="W131" s="3">
        <v>2</v>
      </c>
      <c r="X131" s="3" t="str">
        <f t="shared" si="16"/>
        <v>Rarely</v>
      </c>
      <c r="Y131" s="3" t="s">
        <v>31</v>
      </c>
      <c r="Z131" s="3" t="s">
        <v>35</v>
      </c>
      <c r="AA131" s="3" t="s">
        <v>303</v>
      </c>
      <c r="AB131" s="3">
        <v>1</v>
      </c>
      <c r="AC131" s="106">
        <v>1</v>
      </c>
      <c r="AD131" s="3" t="str">
        <f t="shared" si="17"/>
        <v>No</v>
      </c>
      <c r="AE131" s="3" t="s">
        <v>42</v>
      </c>
      <c r="AF131" s="3" t="s">
        <v>304</v>
      </c>
      <c r="AG131" s="3" t="s">
        <v>286</v>
      </c>
      <c r="AH131" s="3" t="s">
        <v>47</v>
      </c>
      <c r="AI131">
        <v>3</v>
      </c>
    </row>
    <row r="132" spans="2:35" x14ac:dyDescent="0.2">
      <c r="B132" t="str">
        <f>'Raw Responses'!B142</f>
        <v>R124</v>
      </c>
      <c r="C132" s="3" t="s">
        <v>301</v>
      </c>
      <c r="D132" s="3" t="s">
        <v>312</v>
      </c>
      <c r="E132" s="3" t="s">
        <v>22</v>
      </c>
      <c r="F132" s="3">
        <v>2585</v>
      </c>
      <c r="G132" s="3" t="str">
        <f t="shared" si="9"/>
        <v>VeryHigh</v>
      </c>
      <c r="H132" s="3" t="s">
        <v>24</v>
      </c>
      <c r="I132" s="3">
        <v>224.01</v>
      </c>
      <c r="J132" s="3" t="str">
        <f t="shared" si="10"/>
        <v>Medium</v>
      </c>
      <c r="K132" s="3">
        <v>2.67</v>
      </c>
      <c r="L132" s="3" t="str">
        <f t="shared" si="11"/>
        <v>Medium</v>
      </c>
      <c r="M132" s="3">
        <v>20</v>
      </c>
      <c r="N132" s="3" t="str">
        <f t="shared" si="12"/>
        <v>High</v>
      </c>
      <c r="O132" s="3">
        <v>2</v>
      </c>
      <c r="P132" s="3">
        <v>3</v>
      </c>
      <c r="Q132" s="3">
        <v>9</v>
      </c>
      <c r="R132" s="3" t="str">
        <f t="shared" si="13"/>
        <v>Old</v>
      </c>
      <c r="S132" s="106">
        <v>6.233333</v>
      </c>
      <c r="T132" s="3" t="str">
        <f t="shared" si="14"/>
        <v>Strong</v>
      </c>
      <c r="U132" s="106">
        <v>4.9000000000000004</v>
      </c>
      <c r="V132" s="3" t="str">
        <f t="shared" si="15"/>
        <v>Very Liberal</v>
      </c>
      <c r="W132" s="3">
        <v>10</v>
      </c>
      <c r="X132" s="3" t="str">
        <f t="shared" si="16"/>
        <v>Often</v>
      </c>
      <c r="Y132" s="3" t="s">
        <v>29</v>
      </c>
      <c r="Z132" s="3" t="s">
        <v>34</v>
      </c>
      <c r="AA132" s="3" t="s">
        <v>310</v>
      </c>
      <c r="AB132" s="3">
        <v>1</v>
      </c>
      <c r="AC132" s="106">
        <v>2.1</v>
      </c>
      <c r="AD132" s="3" t="str">
        <f t="shared" si="17"/>
        <v>No</v>
      </c>
      <c r="AE132" s="3" t="s">
        <v>43</v>
      </c>
      <c r="AF132" s="3" t="s">
        <v>304</v>
      </c>
      <c r="AG132" s="3" t="s">
        <v>286</v>
      </c>
      <c r="AH132" s="3" t="s">
        <v>314</v>
      </c>
      <c r="AI132">
        <v>3</v>
      </c>
    </row>
    <row r="133" spans="2:35" x14ac:dyDescent="0.2">
      <c r="B133" t="str">
        <f>'Raw Responses'!B143</f>
        <v>R125</v>
      </c>
      <c r="C133" s="3" t="s">
        <v>301</v>
      </c>
      <c r="D133" s="3" t="s">
        <v>309</v>
      </c>
      <c r="E133" s="3" t="s">
        <v>16</v>
      </c>
      <c r="F133" s="3">
        <v>500</v>
      </c>
      <c r="G133" s="3" t="str">
        <f t="shared" si="9"/>
        <v>High</v>
      </c>
      <c r="H133" s="3" t="s">
        <v>25</v>
      </c>
      <c r="I133" s="3">
        <v>2450</v>
      </c>
      <c r="J133" s="3" t="str">
        <f t="shared" si="10"/>
        <v>VeryHigh</v>
      </c>
      <c r="K133" s="3">
        <v>3.5</v>
      </c>
      <c r="L133" s="3" t="str">
        <f t="shared" si="11"/>
        <v>Very High</v>
      </c>
      <c r="M133" s="3">
        <v>40</v>
      </c>
      <c r="N133" s="3" t="str">
        <f t="shared" si="12"/>
        <v>Very High</v>
      </c>
      <c r="O133" s="3">
        <v>1</v>
      </c>
      <c r="P133" s="3">
        <v>3</v>
      </c>
      <c r="Q133" s="3">
        <v>1</v>
      </c>
      <c r="R133" s="3" t="str">
        <f t="shared" si="13"/>
        <v>New</v>
      </c>
      <c r="S133" s="106">
        <v>5</v>
      </c>
      <c r="T133" s="3" t="str">
        <f t="shared" si="14"/>
        <v>Medium</v>
      </c>
      <c r="U133" s="106">
        <v>4</v>
      </c>
      <c r="V133" s="3" t="str">
        <f t="shared" si="15"/>
        <v>Liberal</v>
      </c>
      <c r="W133" s="3">
        <v>0</v>
      </c>
      <c r="X133" s="3" t="str">
        <f t="shared" si="16"/>
        <v>Never</v>
      </c>
      <c r="Y133" s="3" t="s">
        <v>31</v>
      </c>
      <c r="Z133" s="3" t="s">
        <v>34</v>
      </c>
      <c r="AA133" s="3" t="s">
        <v>303</v>
      </c>
      <c r="AB133" s="3">
        <v>0</v>
      </c>
      <c r="AC133" s="106">
        <v>3</v>
      </c>
      <c r="AD133" s="3" t="str">
        <f t="shared" si="17"/>
        <v>No</v>
      </c>
      <c r="AE133" s="3" t="s">
        <v>43</v>
      </c>
      <c r="AF133" s="3" t="s">
        <v>308</v>
      </c>
      <c r="AG133" s="3" t="s">
        <v>286</v>
      </c>
      <c r="AH133" s="3" t="s">
        <v>46</v>
      </c>
      <c r="AI133">
        <v>4</v>
      </c>
    </row>
    <row r="134" spans="2:35" x14ac:dyDescent="0.2">
      <c r="B134" t="str">
        <f>'Raw Responses'!B144</f>
        <v>R126</v>
      </c>
      <c r="C134" s="3" t="s">
        <v>301</v>
      </c>
      <c r="D134" s="3" t="s">
        <v>312</v>
      </c>
      <c r="E134" s="3" t="s">
        <v>18</v>
      </c>
      <c r="F134" s="3">
        <v>50</v>
      </c>
      <c r="G134" s="3" t="str">
        <f t="shared" si="9"/>
        <v>Low</v>
      </c>
      <c r="H134" s="3" t="s">
        <v>24</v>
      </c>
      <c r="I134" s="3">
        <v>343.62</v>
      </c>
      <c r="J134" s="3" t="str">
        <f t="shared" si="10"/>
        <v>Medium</v>
      </c>
      <c r="K134" s="3">
        <v>2.56</v>
      </c>
      <c r="L134" s="3" t="str">
        <f t="shared" si="11"/>
        <v>Medium</v>
      </c>
      <c r="M134" s="3">
        <v>22</v>
      </c>
      <c r="N134" s="3" t="str">
        <f t="shared" si="12"/>
        <v>High</v>
      </c>
      <c r="O134" s="3">
        <v>2</v>
      </c>
      <c r="P134" s="3">
        <v>3</v>
      </c>
      <c r="Q134" s="3">
        <v>1</v>
      </c>
      <c r="R134" s="3" t="str">
        <f t="shared" si="13"/>
        <v>New</v>
      </c>
      <c r="S134" s="106">
        <v>4.9000000000000004</v>
      </c>
      <c r="T134" s="3" t="str">
        <f t="shared" si="14"/>
        <v>Medium</v>
      </c>
      <c r="U134" s="106">
        <v>2.5666669999999998</v>
      </c>
      <c r="V134" s="3" t="str">
        <f t="shared" si="15"/>
        <v>Conservative</v>
      </c>
      <c r="W134" s="3">
        <v>10</v>
      </c>
      <c r="X134" s="3" t="str">
        <f t="shared" si="16"/>
        <v>Often</v>
      </c>
      <c r="Y134" s="3" t="s">
        <v>30</v>
      </c>
      <c r="Z134" s="3" t="s">
        <v>34</v>
      </c>
      <c r="AA134" s="3" t="s">
        <v>303</v>
      </c>
      <c r="AB134" s="3">
        <v>0</v>
      </c>
      <c r="AC134" s="106">
        <v>5.9</v>
      </c>
      <c r="AD134" s="3" t="str">
        <f t="shared" si="17"/>
        <v>Maybe Yes</v>
      </c>
      <c r="AE134" s="3" t="s">
        <v>33</v>
      </c>
      <c r="AF134" s="3" t="s">
        <v>304</v>
      </c>
      <c r="AG134" s="3" t="s">
        <v>287</v>
      </c>
      <c r="AH134" s="3" t="s">
        <v>314</v>
      </c>
      <c r="AI134">
        <v>1</v>
      </c>
    </row>
    <row r="135" spans="2:35" x14ac:dyDescent="0.2">
      <c r="B135" t="str">
        <f>'Raw Responses'!B145</f>
        <v>R127</v>
      </c>
      <c r="C135" s="3" t="s">
        <v>301</v>
      </c>
      <c r="D135" s="3" t="s">
        <v>312</v>
      </c>
      <c r="E135" s="3" t="s">
        <v>22</v>
      </c>
      <c r="F135" s="3">
        <v>3000</v>
      </c>
      <c r="G135" s="3" t="str">
        <f t="shared" si="9"/>
        <v>VeryHigh</v>
      </c>
      <c r="H135" s="3" t="s">
        <v>24</v>
      </c>
      <c r="I135" s="3">
        <v>400</v>
      </c>
      <c r="J135" s="3" t="str">
        <f t="shared" si="10"/>
        <v>Medium</v>
      </c>
      <c r="K135" s="3">
        <v>2.7</v>
      </c>
      <c r="L135" s="3" t="str">
        <f t="shared" si="11"/>
        <v>Medium</v>
      </c>
      <c r="M135" s="3">
        <v>25</v>
      </c>
      <c r="N135" s="3" t="str">
        <f t="shared" si="12"/>
        <v>High</v>
      </c>
      <c r="O135" s="3">
        <v>2</v>
      </c>
      <c r="P135" s="3">
        <v>2</v>
      </c>
      <c r="Q135" s="3">
        <v>0</v>
      </c>
      <c r="R135" s="3" t="str">
        <f t="shared" si="13"/>
        <v>New</v>
      </c>
      <c r="S135" s="106">
        <v>4.4666670000000002</v>
      </c>
      <c r="T135" s="3" t="str">
        <f t="shared" si="14"/>
        <v>Weak</v>
      </c>
      <c r="U135" s="106">
        <v>4</v>
      </c>
      <c r="V135" s="3" t="str">
        <f t="shared" si="15"/>
        <v>Liberal</v>
      </c>
      <c r="W135" s="3">
        <v>2</v>
      </c>
      <c r="X135" s="3" t="str">
        <f t="shared" si="16"/>
        <v>Rarely</v>
      </c>
      <c r="Y135" s="3" t="s">
        <v>30</v>
      </c>
      <c r="Z135" s="3" t="s">
        <v>34</v>
      </c>
      <c r="AA135" s="3" t="s">
        <v>303</v>
      </c>
      <c r="AB135" s="3">
        <v>0</v>
      </c>
      <c r="AC135" s="106">
        <v>2</v>
      </c>
      <c r="AD135" s="3" t="str">
        <f t="shared" si="17"/>
        <v>No</v>
      </c>
      <c r="AE135" s="3" t="s">
        <v>42</v>
      </c>
      <c r="AF135" s="3" t="s">
        <v>304</v>
      </c>
      <c r="AG135" s="3" t="s">
        <v>287</v>
      </c>
      <c r="AH135" s="3" t="s">
        <v>47</v>
      </c>
      <c r="AI135">
        <v>0</v>
      </c>
    </row>
    <row r="136" spans="2:35" x14ac:dyDescent="0.2">
      <c r="B136" t="str">
        <f>'Raw Responses'!B146</f>
        <v>R128</v>
      </c>
      <c r="C136" s="3" t="s">
        <v>301</v>
      </c>
      <c r="D136" s="3" t="s">
        <v>312</v>
      </c>
      <c r="E136" s="3" t="s">
        <v>22</v>
      </c>
      <c r="F136" s="3">
        <v>1436</v>
      </c>
      <c r="G136" s="3" t="str">
        <f t="shared" si="9"/>
        <v>VeryHigh</v>
      </c>
      <c r="H136" s="3" t="s">
        <v>24</v>
      </c>
      <c r="I136" s="3">
        <v>404.88</v>
      </c>
      <c r="J136" s="3" t="str">
        <f t="shared" si="10"/>
        <v>Medium</v>
      </c>
      <c r="K136" s="3">
        <v>3.9</v>
      </c>
      <c r="L136" s="3" t="str">
        <f t="shared" si="11"/>
        <v>Very High</v>
      </c>
      <c r="M136" s="3">
        <v>45</v>
      </c>
      <c r="N136" s="3" t="str">
        <f t="shared" si="12"/>
        <v>Very High</v>
      </c>
      <c r="O136" s="3">
        <v>3</v>
      </c>
      <c r="P136" s="3">
        <v>3</v>
      </c>
      <c r="Q136" s="3">
        <v>2</v>
      </c>
      <c r="R136" s="3" t="str">
        <f t="shared" si="13"/>
        <v>Medium</v>
      </c>
      <c r="S136" s="106">
        <v>6.1333330000000004</v>
      </c>
      <c r="T136" s="3" t="str">
        <f t="shared" si="14"/>
        <v>Strong</v>
      </c>
      <c r="U136" s="106">
        <v>2.2000000000000002</v>
      </c>
      <c r="V136" s="3" t="str">
        <f t="shared" si="15"/>
        <v>Conservative</v>
      </c>
      <c r="W136" s="3">
        <v>5</v>
      </c>
      <c r="X136" s="3" t="str">
        <f t="shared" si="16"/>
        <v>Rarely</v>
      </c>
      <c r="Y136" s="3" t="s">
        <v>31</v>
      </c>
      <c r="Z136" s="3" t="s">
        <v>33</v>
      </c>
      <c r="AA136" s="3" t="s">
        <v>310</v>
      </c>
      <c r="AB136" s="3">
        <v>1</v>
      </c>
      <c r="AC136" s="106">
        <v>3.8</v>
      </c>
      <c r="AD136" s="3" t="str">
        <f t="shared" si="17"/>
        <v>No</v>
      </c>
      <c r="AE136" s="3" t="s">
        <v>43</v>
      </c>
      <c r="AF136" s="3" t="s">
        <v>304</v>
      </c>
      <c r="AG136" s="3" t="s">
        <v>287</v>
      </c>
      <c r="AH136" s="3" t="s">
        <v>46</v>
      </c>
      <c r="AI136">
        <v>1</v>
      </c>
    </row>
    <row r="137" spans="2:35" x14ac:dyDescent="0.2">
      <c r="B137" t="str">
        <f>'Raw Responses'!B147</f>
        <v>R129</v>
      </c>
      <c r="C137" s="3" t="s">
        <v>301</v>
      </c>
      <c r="D137" s="3" t="s">
        <v>312</v>
      </c>
      <c r="E137" s="3" t="s">
        <v>22</v>
      </c>
      <c r="F137" s="3">
        <v>443</v>
      </c>
      <c r="G137" s="3" t="str">
        <f t="shared" si="9"/>
        <v>Medium</v>
      </c>
      <c r="H137" s="3" t="s">
        <v>24</v>
      </c>
      <c r="I137" s="3">
        <v>187.47</v>
      </c>
      <c r="J137" s="3" t="str">
        <f t="shared" si="10"/>
        <v>Low</v>
      </c>
      <c r="K137" s="3">
        <v>2.2000000000000002</v>
      </c>
      <c r="L137" s="3" t="str">
        <f t="shared" si="11"/>
        <v>Low</v>
      </c>
      <c r="M137" s="3">
        <v>40</v>
      </c>
      <c r="N137" s="3" t="str">
        <f t="shared" si="12"/>
        <v>Very High</v>
      </c>
      <c r="O137" s="3">
        <v>3</v>
      </c>
      <c r="P137" s="3">
        <v>2</v>
      </c>
      <c r="Q137" s="3">
        <v>7</v>
      </c>
      <c r="R137" s="3" t="str">
        <f t="shared" si="13"/>
        <v>Old</v>
      </c>
      <c r="S137" s="106">
        <v>5.6666670000000003</v>
      </c>
      <c r="T137" s="3" t="str">
        <f t="shared" si="14"/>
        <v>Strong</v>
      </c>
      <c r="U137" s="106">
        <v>1.5333330000000001</v>
      </c>
      <c r="V137" s="3" t="str">
        <f t="shared" si="15"/>
        <v>Very Conservative</v>
      </c>
      <c r="W137" s="3">
        <v>0</v>
      </c>
      <c r="X137" s="3" t="str">
        <f t="shared" si="16"/>
        <v>Never</v>
      </c>
      <c r="Y137" s="3" t="s">
        <v>30</v>
      </c>
      <c r="Z137" s="3" t="s">
        <v>34</v>
      </c>
      <c r="AA137" s="3" t="s">
        <v>326</v>
      </c>
      <c r="AB137" s="3">
        <v>0</v>
      </c>
      <c r="AC137" s="106">
        <v>2.2999999999999998</v>
      </c>
      <c r="AD137" s="3" t="str">
        <f t="shared" si="17"/>
        <v>No</v>
      </c>
      <c r="AE137" s="3" t="s">
        <v>33</v>
      </c>
      <c r="AF137" s="3" t="s">
        <v>304</v>
      </c>
      <c r="AG137" s="3" t="s">
        <v>287</v>
      </c>
      <c r="AH137" s="3" t="s">
        <v>46</v>
      </c>
      <c r="AI137">
        <v>1</v>
      </c>
    </row>
    <row r="138" spans="2:35" x14ac:dyDescent="0.2">
      <c r="B138" t="str">
        <f>'Raw Responses'!B148</f>
        <v>R130</v>
      </c>
      <c r="C138" s="3" t="s">
        <v>301</v>
      </c>
      <c r="D138" s="3" t="s">
        <v>312</v>
      </c>
      <c r="E138" s="3" t="s">
        <v>16</v>
      </c>
      <c r="F138" s="3">
        <v>300</v>
      </c>
      <c r="G138" s="3" t="str">
        <f t="shared" ref="G138:G166" si="18">IF(F138&lt;200,"Low",IF(F138&lt;500,"Medium",IF(F138&lt;1000,"High","VeryHigh")))</f>
        <v>Medium</v>
      </c>
      <c r="H138" s="3" t="s">
        <v>25</v>
      </c>
      <c r="I138" s="3">
        <v>150</v>
      </c>
      <c r="J138" s="3" t="str">
        <f t="shared" ref="J138:J166" si="19">IF(I138&lt;200,"Low",IF(I138&lt;500,"Medium",IF(I138&lt;1000,"High","VeryHigh")))</f>
        <v>Low</v>
      </c>
      <c r="K138" s="3">
        <v>3</v>
      </c>
      <c r="L138" s="3" t="str">
        <f t="shared" ref="L138:L166" si="20">IF(K138&lt;2.5,"Low",IF(K138&lt;3,"Medium",IF(K138&lt;3.5,"High","Very High")))</f>
        <v>High</v>
      </c>
      <c r="M138" s="3">
        <v>27</v>
      </c>
      <c r="N138" s="3" t="str">
        <f t="shared" ref="N138:N166" si="21">IF(M138&lt;10,"Low",IF(M138&lt;20,"Medium",IF(M138&lt;30,"High","Very High")))</f>
        <v>High</v>
      </c>
      <c r="O138" s="3">
        <v>3</v>
      </c>
      <c r="P138" s="3">
        <v>4</v>
      </c>
      <c r="Q138" s="3">
        <v>1.5</v>
      </c>
      <c r="R138" s="3" t="str">
        <f t="shared" ref="R138:R166" si="22">IF(Q138&lt;2,"New",IF(Q138&lt;5,"Medium",IF(Q138&lt;10,"Old","Very Old")))</f>
        <v>New</v>
      </c>
      <c r="S138" s="106">
        <v>5.766667</v>
      </c>
      <c r="T138" s="3" t="str">
        <f t="shared" ref="T138:T166" si="23">IF(S138&lt;4.5,"Weak",IF(S138&lt;5.5,"Medium",IF(S138&lt;6.5,"Strong","Very Strong")))</f>
        <v>Strong</v>
      </c>
      <c r="U138" s="106">
        <v>1</v>
      </c>
      <c r="V138" s="3" t="str">
        <f t="shared" ref="V138:V166" si="24">IF(U138&lt;1.75,"Very Conservative",IF(U138&lt;3.5,"Conservative",IF(U138&lt;4.75,"Liberal","Very Liberal")))</f>
        <v>Very Conservative</v>
      </c>
      <c r="W138" s="3">
        <v>12</v>
      </c>
      <c r="X138" s="3" t="str">
        <f t="shared" ref="X138:X166" si="25">IF(W138=0,"Never",IF(W138&lt;10,"Rarely",IF(W138&lt;30,"Often","Very Often")))</f>
        <v>Often</v>
      </c>
      <c r="Y138" s="3" t="s">
        <v>30</v>
      </c>
      <c r="Z138" s="3" t="s">
        <v>34</v>
      </c>
      <c r="AA138" s="3" t="s">
        <v>303</v>
      </c>
      <c r="AB138" s="3">
        <v>1</v>
      </c>
      <c r="AC138" s="106">
        <v>5.5333329999999998</v>
      </c>
      <c r="AD138" s="3" t="str">
        <f t="shared" ref="AD138:AD166" si="26">IF(AC138&lt;4.5,"No",IF(AC138&lt;5.5,"Maybe No",IF(AC138&lt;6.5,"Maybe Yes","Yes")))</f>
        <v>Maybe Yes</v>
      </c>
      <c r="AE138" s="3" t="s">
        <v>43</v>
      </c>
      <c r="AF138" s="3" t="s">
        <v>304</v>
      </c>
      <c r="AG138" s="3" t="s">
        <v>286</v>
      </c>
      <c r="AH138" s="3" t="s">
        <v>47</v>
      </c>
      <c r="AI138">
        <v>3</v>
      </c>
    </row>
    <row r="139" spans="2:35" x14ac:dyDescent="0.2">
      <c r="B139" t="str">
        <f>'Raw Responses'!B149</f>
        <v>R131</v>
      </c>
      <c r="C139" s="3" t="s">
        <v>301</v>
      </c>
      <c r="D139" s="3" t="s">
        <v>306</v>
      </c>
      <c r="E139" s="3" t="s">
        <v>19</v>
      </c>
      <c r="F139" s="3">
        <v>987</v>
      </c>
      <c r="G139" s="3" t="str">
        <f t="shared" si="18"/>
        <v>High</v>
      </c>
      <c r="H139" s="3" t="s">
        <v>24</v>
      </c>
      <c r="I139" s="3">
        <v>50</v>
      </c>
      <c r="J139" s="3" t="str">
        <f t="shared" si="19"/>
        <v>Low</v>
      </c>
      <c r="K139" s="3">
        <v>3.3</v>
      </c>
      <c r="L139" s="3" t="str">
        <f t="shared" si="20"/>
        <v>High</v>
      </c>
      <c r="M139" s="3">
        <v>0</v>
      </c>
      <c r="N139" s="3" t="str">
        <f t="shared" si="21"/>
        <v>Low</v>
      </c>
      <c r="O139" s="3">
        <v>2</v>
      </c>
      <c r="P139" s="3">
        <v>2</v>
      </c>
      <c r="Q139" s="3">
        <v>8</v>
      </c>
      <c r="R139" s="3" t="str">
        <f t="shared" si="22"/>
        <v>Old</v>
      </c>
      <c r="S139" s="106">
        <v>3.9666670000000002</v>
      </c>
      <c r="T139" s="3" t="str">
        <f t="shared" si="23"/>
        <v>Weak</v>
      </c>
      <c r="U139" s="106">
        <v>5.0333329999999998</v>
      </c>
      <c r="V139" s="3" t="str">
        <f t="shared" si="24"/>
        <v>Very Liberal</v>
      </c>
      <c r="W139" s="3">
        <v>6</v>
      </c>
      <c r="X139" s="3" t="str">
        <f t="shared" si="25"/>
        <v>Rarely</v>
      </c>
      <c r="Y139" s="3" t="s">
        <v>30</v>
      </c>
      <c r="Z139" s="3" t="s">
        <v>34</v>
      </c>
      <c r="AA139" s="3" t="s">
        <v>310</v>
      </c>
      <c r="AB139" s="3">
        <v>1</v>
      </c>
      <c r="AC139" s="106">
        <v>3.9666670000000002</v>
      </c>
      <c r="AD139" s="3" t="str">
        <f t="shared" si="26"/>
        <v>No</v>
      </c>
      <c r="AE139" s="3" t="s">
        <v>42</v>
      </c>
      <c r="AF139" s="3" t="s">
        <v>304</v>
      </c>
      <c r="AG139" s="3" t="s">
        <v>286</v>
      </c>
      <c r="AH139" s="3" t="s">
        <v>47</v>
      </c>
      <c r="AI139">
        <v>1</v>
      </c>
    </row>
    <row r="140" spans="2:35" x14ac:dyDescent="0.2">
      <c r="B140" t="str">
        <f>'Raw Responses'!B150</f>
        <v>R132</v>
      </c>
      <c r="C140" s="3" t="s">
        <v>301</v>
      </c>
      <c r="D140" s="3" t="s">
        <v>306</v>
      </c>
      <c r="E140" s="3" t="s">
        <v>22</v>
      </c>
      <c r="F140" s="3">
        <v>100</v>
      </c>
      <c r="G140" s="3" t="str">
        <f t="shared" si="18"/>
        <v>Low</v>
      </c>
      <c r="H140" s="3" t="s">
        <v>29</v>
      </c>
      <c r="I140" s="3">
        <v>0</v>
      </c>
      <c r="J140" s="3" t="str">
        <f t="shared" si="19"/>
        <v>Low</v>
      </c>
      <c r="K140" s="3">
        <v>2.8</v>
      </c>
      <c r="L140" s="3" t="str">
        <f t="shared" si="20"/>
        <v>Medium</v>
      </c>
      <c r="M140" s="3">
        <v>40</v>
      </c>
      <c r="N140" s="3" t="str">
        <f t="shared" si="21"/>
        <v>Very High</v>
      </c>
      <c r="O140" s="3">
        <v>2</v>
      </c>
      <c r="P140" s="3">
        <v>4</v>
      </c>
      <c r="Q140" s="3">
        <v>10</v>
      </c>
      <c r="R140" s="3" t="str">
        <f t="shared" si="22"/>
        <v>Very Old</v>
      </c>
      <c r="S140" s="106">
        <v>4.3333329999999997</v>
      </c>
      <c r="T140" s="3" t="str">
        <f t="shared" si="23"/>
        <v>Weak</v>
      </c>
      <c r="U140" s="106">
        <v>1.1333329999999999</v>
      </c>
      <c r="V140" s="3" t="str">
        <f t="shared" si="24"/>
        <v>Very Conservative</v>
      </c>
      <c r="W140" s="3">
        <v>0</v>
      </c>
      <c r="X140" s="3" t="str">
        <f t="shared" si="25"/>
        <v>Never</v>
      </c>
      <c r="Y140" s="3" t="s">
        <v>30</v>
      </c>
      <c r="Z140" s="3" t="s">
        <v>35</v>
      </c>
      <c r="AA140" s="3" t="s">
        <v>313</v>
      </c>
      <c r="AB140" s="3">
        <v>0</v>
      </c>
      <c r="AC140" s="106">
        <v>5.1666670000000003</v>
      </c>
      <c r="AD140" s="3" t="str">
        <f t="shared" si="26"/>
        <v>Maybe No</v>
      </c>
      <c r="AE140" s="3" t="s">
        <v>43</v>
      </c>
      <c r="AF140" s="3" t="s">
        <v>304</v>
      </c>
      <c r="AG140" s="3" t="s">
        <v>285</v>
      </c>
      <c r="AH140" s="3" t="s">
        <v>47</v>
      </c>
      <c r="AI140">
        <v>1</v>
      </c>
    </row>
    <row r="141" spans="2:35" x14ac:dyDescent="0.2">
      <c r="B141" t="str">
        <f>'Raw Responses'!B151</f>
        <v>R133</v>
      </c>
      <c r="C141" s="3" t="s">
        <v>301</v>
      </c>
      <c r="D141" s="3" t="s">
        <v>309</v>
      </c>
      <c r="E141" s="3" t="s">
        <v>20</v>
      </c>
      <c r="F141" s="3">
        <v>200</v>
      </c>
      <c r="G141" s="3" t="str">
        <f t="shared" si="18"/>
        <v>Medium</v>
      </c>
      <c r="H141" s="3" t="s">
        <v>24</v>
      </c>
      <c r="I141" s="3">
        <v>760</v>
      </c>
      <c r="J141" s="3" t="str">
        <f t="shared" si="19"/>
        <v>High</v>
      </c>
      <c r="K141" s="3">
        <v>3.68</v>
      </c>
      <c r="L141" s="3" t="str">
        <f t="shared" si="20"/>
        <v>Very High</v>
      </c>
      <c r="M141" s="3">
        <v>20</v>
      </c>
      <c r="N141" s="3" t="str">
        <f t="shared" si="21"/>
        <v>High</v>
      </c>
      <c r="O141" s="3">
        <v>2</v>
      </c>
      <c r="P141" s="3">
        <v>4</v>
      </c>
      <c r="Q141" s="3">
        <v>7</v>
      </c>
      <c r="R141" s="3" t="str">
        <f t="shared" si="22"/>
        <v>Old</v>
      </c>
      <c r="S141" s="106">
        <v>4.4666670000000002</v>
      </c>
      <c r="T141" s="3" t="str">
        <f t="shared" si="23"/>
        <v>Weak</v>
      </c>
      <c r="U141" s="106">
        <v>4.766667</v>
      </c>
      <c r="V141" s="3" t="str">
        <f t="shared" si="24"/>
        <v>Very Liberal</v>
      </c>
      <c r="W141" s="3">
        <v>1</v>
      </c>
      <c r="X141" s="3" t="str">
        <f t="shared" si="25"/>
        <v>Rarely</v>
      </c>
      <c r="Y141" s="3" t="s">
        <v>30</v>
      </c>
      <c r="Z141" s="3" t="s">
        <v>34</v>
      </c>
      <c r="AA141" s="3" t="s">
        <v>303</v>
      </c>
      <c r="AB141" s="3">
        <v>0</v>
      </c>
      <c r="AC141" s="106">
        <v>3.1666669999999999</v>
      </c>
      <c r="AD141" s="3" t="str">
        <f t="shared" si="26"/>
        <v>No</v>
      </c>
      <c r="AE141" s="3" t="s">
        <v>33</v>
      </c>
      <c r="AF141" s="3" t="s">
        <v>304</v>
      </c>
      <c r="AG141" s="3" t="s">
        <v>287</v>
      </c>
      <c r="AH141" s="3" t="s">
        <v>46</v>
      </c>
      <c r="AI141">
        <v>1</v>
      </c>
    </row>
    <row r="142" spans="2:35" x14ac:dyDescent="0.2">
      <c r="B142" t="str">
        <f>'Raw Responses'!B152</f>
        <v>R134</v>
      </c>
      <c r="C142" s="3" t="s">
        <v>301</v>
      </c>
      <c r="D142" s="3" t="s">
        <v>312</v>
      </c>
      <c r="E142" s="3" t="s">
        <v>18</v>
      </c>
      <c r="F142" s="3">
        <v>300</v>
      </c>
      <c r="G142" s="3" t="str">
        <f t="shared" si="18"/>
        <v>Medium</v>
      </c>
      <c r="H142" s="3" t="s">
        <v>24</v>
      </c>
      <c r="I142" s="3">
        <v>936</v>
      </c>
      <c r="J142" s="3" t="str">
        <f t="shared" si="19"/>
        <v>High</v>
      </c>
      <c r="K142" s="3">
        <v>2.61</v>
      </c>
      <c r="L142" s="3" t="str">
        <f t="shared" si="20"/>
        <v>Medium</v>
      </c>
      <c r="M142" s="3">
        <v>28</v>
      </c>
      <c r="N142" s="3" t="str">
        <f t="shared" si="21"/>
        <v>High</v>
      </c>
      <c r="O142" s="3">
        <v>3</v>
      </c>
      <c r="P142" s="3">
        <v>3</v>
      </c>
      <c r="Q142" s="3">
        <v>8</v>
      </c>
      <c r="R142" s="3" t="str">
        <f t="shared" si="22"/>
        <v>Old</v>
      </c>
      <c r="S142" s="106">
        <v>6.0333329999999998</v>
      </c>
      <c r="T142" s="3" t="str">
        <f t="shared" si="23"/>
        <v>Strong</v>
      </c>
      <c r="U142" s="106">
        <v>5</v>
      </c>
      <c r="V142" s="3" t="str">
        <f t="shared" si="24"/>
        <v>Very Liberal</v>
      </c>
      <c r="W142" s="3">
        <v>10</v>
      </c>
      <c r="X142" s="3" t="str">
        <f t="shared" si="25"/>
        <v>Often</v>
      </c>
      <c r="Y142" s="3" t="s">
        <v>31</v>
      </c>
      <c r="Z142" s="3" t="s">
        <v>35</v>
      </c>
      <c r="AA142" s="3" t="s">
        <v>310</v>
      </c>
      <c r="AB142" s="3">
        <v>0</v>
      </c>
      <c r="AC142" s="106">
        <v>5.0333329999999998</v>
      </c>
      <c r="AD142" s="3" t="str">
        <f t="shared" si="26"/>
        <v>Maybe No</v>
      </c>
      <c r="AE142" s="3" t="s">
        <v>43</v>
      </c>
      <c r="AF142" s="3" t="s">
        <v>304</v>
      </c>
      <c r="AG142" s="3" t="s">
        <v>286</v>
      </c>
      <c r="AH142" s="3" t="s">
        <v>46</v>
      </c>
      <c r="AI142">
        <v>1</v>
      </c>
    </row>
    <row r="143" spans="2:35" x14ac:dyDescent="0.2">
      <c r="B143" t="str">
        <f>'Raw Responses'!B153</f>
        <v>R135</v>
      </c>
      <c r="C143" s="3" t="s">
        <v>301</v>
      </c>
      <c r="D143" s="3" t="s">
        <v>312</v>
      </c>
      <c r="E143" s="3" t="s">
        <v>20</v>
      </c>
      <c r="F143" s="3">
        <v>400</v>
      </c>
      <c r="G143" s="3" t="str">
        <f t="shared" si="18"/>
        <v>Medium</v>
      </c>
      <c r="H143" s="3" t="s">
        <v>25</v>
      </c>
      <c r="I143" s="3">
        <v>5500</v>
      </c>
      <c r="J143" s="3" t="str">
        <f t="shared" si="19"/>
        <v>VeryHigh</v>
      </c>
      <c r="K143" s="3">
        <v>2.7</v>
      </c>
      <c r="L143" s="3" t="str">
        <f t="shared" si="20"/>
        <v>Medium</v>
      </c>
      <c r="M143" s="3">
        <v>23</v>
      </c>
      <c r="N143" s="3" t="str">
        <f t="shared" si="21"/>
        <v>High</v>
      </c>
      <c r="O143" s="3">
        <v>2</v>
      </c>
      <c r="P143" s="3">
        <v>3</v>
      </c>
      <c r="Q143" s="3">
        <v>9</v>
      </c>
      <c r="R143" s="3" t="str">
        <f t="shared" si="22"/>
        <v>Old</v>
      </c>
      <c r="S143" s="106">
        <v>4.9666670000000002</v>
      </c>
      <c r="T143" s="3" t="str">
        <f t="shared" si="23"/>
        <v>Medium</v>
      </c>
      <c r="U143" s="106">
        <v>5.4666670000000002</v>
      </c>
      <c r="V143" s="3" t="str">
        <f t="shared" si="24"/>
        <v>Very Liberal</v>
      </c>
      <c r="W143" s="3">
        <v>5</v>
      </c>
      <c r="X143" s="3" t="str">
        <f t="shared" si="25"/>
        <v>Rarely</v>
      </c>
      <c r="Y143" s="3" t="s">
        <v>32</v>
      </c>
      <c r="Z143" s="3" t="s">
        <v>33</v>
      </c>
      <c r="AA143" s="3" t="s">
        <v>303</v>
      </c>
      <c r="AB143" s="3">
        <v>0</v>
      </c>
      <c r="AC143" s="106">
        <v>6.9666670000000002</v>
      </c>
      <c r="AD143" s="3" t="str">
        <f t="shared" si="26"/>
        <v>Yes</v>
      </c>
      <c r="AE143" s="3" t="s">
        <v>43</v>
      </c>
      <c r="AF143" s="3" t="s">
        <v>304</v>
      </c>
      <c r="AG143" s="3" t="s">
        <v>286</v>
      </c>
      <c r="AH143" s="3" t="s">
        <v>47</v>
      </c>
      <c r="AI143">
        <v>1</v>
      </c>
    </row>
    <row r="144" spans="2:35" x14ac:dyDescent="0.2">
      <c r="B144" t="str">
        <f>'Raw Responses'!B154</f>
        <v>R136</v>
      </c>
      <c r="C144" s="3" t="s">
        <v>301</v>
      </c>
      <c r="D144" s="3" t="s">
        <v>312</v>
      </c>
      <c r="E144" s="3" t="s">
        <v>16</v>
      </c>
      <c r="F144" s="3">
        <v>300</v>
      </c>
      <c r="G144" s="3" t="str">
        <f t="shared" si="18"/>
        <v>Medium</v>
      </c>
      <c r="H144" s="3" t="s">
        <v>24</v>
      </c>
      <c r="I144" s="3">
        <v>0</v>
      </c>
      <c r="J144" s="3" t="str">
        <f t="shared" si="19"/>
        <v>Low</v>
      </c>
      <c r="K144" s="3">
        <v>3.6</v>
      </c>
      <c r="L144" s="3" t="str">
        <f t="shared" si="20"/>
        <v>Very High</v>
      </c>
      <c r="M144" s="3">
        <v>0</v>
      </c>
      <c r="N144" s="3" t="str">
        <f t="shared" si="21"/>
        <v>Low</v>
      </c>
      <c r="O144" s="3">
        <v>2</v>
      </c>
      <c r="P144" s="3">
        <v>2</v>
      </c>
      <c r="Q144" s="3">
        <v>2</v>
      </c>
      <c r="R144" s="3" t="str">
        <f t="shared" si="22"/>
        <v>Medium</v>
      </c>
      <c r="S144" s="106">
        <v>6.9</v>
      </c>
      <c r="T144" s="3" t="str">
        <f t="shared" si="23"/>
        <v>Very Strong</v>
      </c>
      <c r="U144" s="106">
        <v>4.9333330000000002</v>
      </c>
      <c r="V144" s="3" t="str">
        <f t="shared" si="24"/>
        <v>Very Liberal</v>
      </c>
      <c r="W144" s="3">
        <v>0</v>
      </c>
      <c r="X144" s="3" t="str">
        <f t="shared" si="25"/>
        <v>Never</v>
      </c>
      <c r="Y144" s="3" t="s">
        <v>29</v>
      </c>
      <c r="Z144" s="3" t="s">
        <v>33</v>
      </c>
      <c r="AA144" s="3" t="s">
        <v>310</v>
      </c>
      <c r="AB144" s="3">
        <v>0</v>
      </c>
      <c r="AC144" s="106">
        <v>2.233333</v>
      </c>
      <c r="AD144" s="3" t="str">
        <f t="shared" si="26"/>
        <v>No</v>
      </c>
      <c r="AE144" s="3" t="s">
        <v>43</v>
      </c>
      <c r="AF144" s="3" t="s">
        <v>304</v>
      </c>
      <c r="AG144" s="3" t="s">
        <v>286</v>
      </c>
      <c r="AH144" s="3" t="s">
        <v>46</v>
      </c>
      <c r="AI144">
        <v>1</v>
      </c>
    </row>
    <row r="145" spans="2:35" x14ac:dyDescent="0.2">
      <c r="B145" t="str">
        <f>'Raw Responses'!B155</f>
        <v>R137</v>
      </c>
      <c r="C145" s="3" t="s">
        <v>301</v>
      </c>
      <c r="D145" s="3" t="s">
        <v>302</v>
      </c>
      <c r="E145" s="3" t="s">
        <v>20</v>
      </c>
      <c r="F145" s="3">
        <v>650</v>
      </c>
      <c r="G145" s="3" t="str">
        <f t="shared" si="18"/>
        <v>High</v>
      </c>
      <c r="H145" s="3" t="s">
        <v>25</v>
      </c>
      <c r="I145" s="3">
        <v>4321</v>
      </c>
      <c r="J145" s="3" t="str">
        <f t="shared" si="19"/>
        <v>VeryHigh</v>
      </c>
      <c r="K145" s="3">
        <v>2.5</v>
      </c>
      <c r="L145" s="3" t="str">
        <f t="shared" si="20"/>
        <v>Medium</v>
      </c>
      <c r="M145" s="3">
        <v>12</v>
      </c>
      <c r="N145" s="3" t="str">
        <f t="shared" si="21"/>
        <v>Medium</v>
      </c>
      <c r="O145" s="3">
        <v>4</v>
      </c>
      <c r="P145" s="3">
        <v>3</v>
      </c>
      <c r="Q145" s="3">
        <v>11</v>
      </c>
      <c r="R145" s="3" t="str">
        <f t="shared" si="22"/>
        <v>Very Old</v>
      </c>
      <c r="S145" s="106">
        <v>5.1666670000000003</v>
      </c>
      <c r="T145" s="3" t="str">
        <f t="shared" si="23"/>
        <v>Medium</v>
      </c>
      <c r="U145" s="106">
        <v>3.5333329999999998</v>
      </c>
      <c r="V145" s="3" t="str">
        <f t="shared" si="24"/>
        <v>Liberal</v>
      </c>
      <c r="W145" s="3">
        <v>4</v>
      </c>
      <c r="X145" s="3" t="str">
        <f t="shared" si="25"/>
        <v>Rarely</v>
      </c>
      <c r="Y145" s="3" t="s">
        <v>30</v>
      </c>
      <c r="Z145" s="3" t="s">
        <v>34</v>
      </c>
      <c r="AA145" s="3" t="s">
        <v>303</v>
      </c>
      <c r="AB145" s="3">
        <v>0</v>
      </c>
      <c r="AC145" s="106">
        <v>6.8333329999999997</v>
      </c>
      <c r="AD145" s="3" t="str">
        <f t="shared" si="26"/>
        <v>Yes</v>
      </c>
      <c r="AE145" s="3" t="s">
        <v>43</v>
      </c>
      <c r="AF145" s="3" t="s">
        <v>304</v>
      </c>
      <c r="AG145" s="3" t="s">
        <v>286</v>
      </c>
      <c r="AH145" s="3" t="s">
        <v>314</v>
      </c>
      <c r="AI145">
        <v>1</v>
      </c>
    </row>
    <row r="146" spans="2:35" x14ac:dyDescent="0.2">
      <c r="B146" t="str">
        <f>'Raw Responses'!B156</f>
        <v>R138</v>
      </c>
      <c r="C146" s="3" t="s">
        <v>301</v>
      </c>
      <c r="D146" s="3" t="s">
        <v>312</v>
      </c>
      <c r="E146" s="3" t="s">
        <v>16</v>
      </c>
      <c r="F146" s="3">
        <v>1550</v>
      </c>
      <c r="G146" s="3" t="str">
        <f t="shared" si="18"/>
        <v>VeryHigh</v>
      </c>
      <c r="H146" s="3" t="s">
        <v>24</v>
      </c>
      <c r="I146" s="3">
        <v>152.63</v>
      </c>
      <c r="J146" s="3" t="str">
        <f t="shared" si="19"/>
        <v>Low</v>
      </c>
      <c r="K146" s="3">
        <v>3.92</v>
      </c>
      <c r="L146" s="3" t="str">
        <f t="shared" si="20"/>
        <v>Very High</v>
      </c>
      <c r="M146" s="3">
        <v>15</v>
      </c>
      <c r="N146" s="3" t="str">
        <f t="shared" si="21"/>
        <v>Medium</v>
      </c>
      <c r="O146" s="3">
        <v>2</v>
      </c>
      <c r="P146" s="3">
        <v>1</v>
      </c>
      <c r="Q146" s="3">
        <v>5</v>
      </c>
      <c r="R146" s="3" t="str">
        <f t="shared" si="22"/>
        <v>Old</v>
      </c>
      <c r="S146" s="106">
        <v>6</v>
      </c>
      <c r="T146" s="3" t="str">
        <f t="shared" si="23"/>
        <v>Strong</v>
      </c>
      <c r="U146" s="106">
        <v>6</v>
      </c>
      <c r="V146" s="3" t="str">
        <f t="shared" si="24"/>
        <v>Very Liberal</v>
      </c>
      <c r="W146" s="3">
        <v>1</v>
      </c>
      <c r="X146" s="3" t="str">
        <f t="shared" si="25"/>
        <v>Rarely</v>
      </c>
      <c r="Y146" s="3" t="s">
        <v>32</v>
      </c>
      <c r="Z146" s="3" t="s">
        <v>34</v>
      </c>
      <c r="AA146" s="3" t="s">
        <v>310</v>
      </c>
      <c r="AB146" s="3">
        <v>0</v>
      </c>
      <c r="AC146" s="106">
        <v>5</v>
      </c>
      <c r="AD146" s="3" t="str">
        <f t="shared" si="26"/>
        <v>Maybe No</v>
      </c>
      <c r="AE146" s="3" t="s">
        <v>43</v>
      </c>
      <c r="AF146" s="3" t="s">
        <v>304</v>
      </c>
      <c r="AG146" s="3" t="s">
        <v>287</v>
      </c>
      <c r="AH146" s="3" t="s">
        <v>46</v>
      </c>
      <c r="AI146">
        <v>0</v>
      </c>
    </row>
    <row r="147" spans="2:35" x14ac:dyDescent="0.2">
      <c r="B147" t="str">
        <f>'Raw Responses'!B157</f>
        <v>R139</v>
      </c>
      <c r="C147" s="3" t="s">
        <v>301</v>
      </c>
      <c r="D147" s="3" t="s">
        <v>306</v>
      </c>
      <c r="E147" s="3" t="s">
        <v>19</v>
      </c>
      <c r="F147" s="3">
        <v>1250</v>
      </c>
      <c r="G147" s="3" t="str">
        <f t="shared" si="18"/>
        <v>VeryHigh</v>
      </c>
      <c r="H147" s="3" t="s">
        <v>24</v>
      </c>
      <c r="I147" s="3">
        <v>6000</v>
      </c>
      <c r="J147" s="3" t="str">
        <f t="shared" si="19"/>
        <v>VeryHigh</v>
      </c>
      <c r="K147" s="3">
        <v>3</v>
      </c>
      <c r="L147" s="3" t="str">
        <f t="shared" si="20"/>
        <v>High</v>
      </c>
      <c r="M147" s="3">
        <v>35</v>
      </c>
      <c r="N147" s="3" t="str">
        <f t="shared" si="21"/>
        <v>Very High</v>
      </c>
      <c r="O147" s="3">
        <v>3</v>
      </c>
      <c r="P147" s="3">
        <v>3</v>
      </c>
      <c r="Q147" s="3">
        <v>9</v>
      </c>
      <c r="R147" s="3" t="str">
        <f t="shared" si="22"/>
        <v>Old</v>
      </c>
      <c r="S147" s="106">
        <v>3.8</v>
      </c>
      <c r="T147" s="3" t="str">
        <f t="shared" si="23"/>
        <v>Weak</v>
      </c>
      <c r="U147" s="106">
        <v>5.766667</v>
      </c>
      <c r="V147" s="3" t="str">
        <f t="shared" si="24"/>
        <v>Very Liberal</v>
      </c>
      <c r="W147" s="3">
        <v>0</v>
      </c>
      <c r="X147" s="3" t="str">
        <f t="shared" si="25"/>
        <v>Never</v>
      </c>
      <c r="Y147" s="3" t="s">
        <v>32</v>
      </c>
      <c r="Z147" s="3" t="s">
        <v>34</v>
      </c>
      <c r="AA147" s="3" t="s">
        <v>303</v>
      </c>
      <c r="AB147" s="3">
        <v>1</v>
      </c>
      <c r="AC147" s="106">
        <v>4.0666669999999998</v>
      </c>
      <c r="AD147" s="3" t="str">
        <f t="shared" si="26"/>
        <v>No</v>
      </c>
      <c r="AE147" s="3" t="s">
        <v>33</v>
      </c>
      <c r="AF147" s="3" t="s">
        <v>304</v>
      </c>
      <c r="AG147" s="3" t="s">
        <v>287</v>
      </c>
      <c r="AH147" s="3" t="s">
        <v>46</v>
      </c>
      <c r="AI147">
        <v>3</v>
      </c>
    </row>
    <row r="148" spans="2:35" x14ac:dyDescent="0.2">
      <c r="B148" t="str">
        <f>'Raw Responses'!B158</f>
        <v>R140</v>
      </c>
      <c r="C148" s="3" t="s">
        <v>301</v>
      </c>
      <c r="D148" s="3" t="s">
        <v>312</v>
      </c>
      <c r="E148" s="3" t="s">
        <v>22</v>
      </c>
      <c r="F148" s="3">
        <v>1500</v>
      </c>
      <c r="G148" s="3" t="str">
        <f t="shared" si="18"/>
        <v>VeryHigh</v>
      </c>
      <c r="H148" s="3" t="s">
        <v>24</v>
      </c>
      <c r="I148" s="3">
        <v>250</v>
      </c>
      <c r="J148" s="3" t="str">
        <f t="shared" si="19"/>
        <v>Medium</v>
      </c>
      <c r="K148" s="3">
        <v>3.34</v>
      </c>
      <c r="L148" s="3" t="str">
        <f t="shared" si="20"/>
        <v>High</v>
      </c>
      <c r="M148" s="3">
        <v>22</v>
      </c>
      <c r="N148" s="3" t="str">
        <f t="shared" si="21"/>
        <v>High</v>
      </c>
      <c r="O148" s="3">
        <v>2</v>
      </c>
      <c r="P148" s="3">
        <v>4</v>
      </c>
      <c r="Q148" s="3">
        <v>7</v>
      </c>
      <c r="R148" s="3" t="str">
        <f t="shared" si="22"/>
        <v>Old</v>
      </c>
      <c r="S148" s="106">
        <v>5.8</v>
      </c>
      <c r="T148" s="3" t="str">
        <f t="shared" si="23"/>
        <v>Strong</v>
      </c>
      <c r="U148" s="106">
        <v>6.0666669999999998</v>
      </c>
      <c r="V148" s="3" t="str">
        <f t="shared" si="24"/>
        <v>Very Liberal</v>
      </c>
      <c r="W148" s="3">
        <v>45</v>
      </c>
      <c r="X148" s="3" t="str">
        <f t="shared" si="25"/>
        <v>Very Often</v>
      </c>
      <c r="Y148" s="3" t="s">
        <v>32</v>
      </c>
      <c r="Z148" s="3" t="s">
        <v>34</v>
      </c>
      <c r="AA148" s="3" t="s">
        <v>310</v>
      </c>
      <c r="AB148" s="3">
        <v>0</v>
      </c>
      <c r="AC148" s="106">
        <v>5.3666669999999996</v>
      </c>
      <c r="AD148" s="3" t="str">
        <f t="shared" si="26"/>
        <v>Maybe No</v>
      </c>
      <c r="AE148" s="3" t="s">
        <v>33</v>
      </c>
      <c r="AF148" s="3" t="s">
        <v>304</v>
      </c>
      <c r="AG148" s="3" t="s">
        <v>286</v>
      </c>
      <c r="AH148" s="3" t="s">
        <v>47</v>
      </c>
      <c r="AI148">
        <v>0</v>
      </c>
    </row>
    <row r="149" spans="2:35" x14ac:dyDescent="0.2">
      <c r="B149" t="str">
        <f>'Raw Responses'!B159</f>
        <v>R141</v>
      </c>
      <c r="C149" s="3" t="s">
        <v>301</v>
      </c>
      <c r="D149" s="3" t="s">
        <v>312</v>
      </c>
      <c r="E149" s="3" t="s">
        <v>16</v>
      </c>
      <c r="F149" s="3">
        <v>300</v>
      </c>
      <c r="G149" s="3" t="str">
        <f t="shared" si="18"/>
        <v>Medium</v>
      </c>
      <c r="H149" s="3" t="s">
        <v>24</v>
      </c>
      <c r="I149" s="3">
        <v>23</v>
      </c>
      <c r="J149" s="3" t="str">
        <f t="shared" si="19"/>
        <v>Low</v>
      </c>
      <c r="K149" s="3">
        <v>3.4</v>
      </c>
      <c r="L149" s="3" t="str">
        <f t="shared" si="20"/>
        <v>High</v>
      </c>
      <c r="M149" s="3">
        <v>30</v>
      </c>
      <c r="N149" s="3" t="str">
        <f t="shared" si="21"/>
        <v>Very High</v>
      </c>
      <c r="O149" s="3">
        <v>3</v>
      </c>
      <c r="P149" s="3">
        <v>5</v>
      </c>
      <c r="Q149" s="3">
        <v>1</v>
      </c>
      <c r="R149" s="3" t="str">
        <f t="shared" si="22"/>
        <v>New</v>
      </c>
      <c r="S149" s="106">
        <v>6.1666670000000003</v>
      </c>
      <c r="T149" s="3" t="str">
        <f t="shared" si="23"/>
        <v>Strong</v>
      </c>
      <c r="U149" s="106">
        <v>4.0666669999999998</v>
      </c>
      <c r="V149" s="3" t="str">
        <f t="shared" si="24"/>
        <v>Liberal</v>
      </c>
      <c r="W149" s="3">
        <v>5</v>
      </c>
      <c r="X149" s="3" t="str">
        <f t="shared" si="25"/>
        <v>Rarely</v>
      </c>
      <c r="Y149" s="3" t="s">
        <v>30</v>
      </c>
      <c r="Z149" s="3" t="s">
        <v>34</v>
      </c>
      <c r="AA149" s="3" t="s">
        <v>303</v>
      </c>
      <c r="AB149" s="3">
        <v>0</v>
      </c>
      <c r="AC149" s="106">
        <v>5.8666669999999996</v>
      </c>
      <c r="AD149" s="3" t="str">
        <f t="shared" si="26"/>
        <v>Maybe Yes</v>
      </c>
      <c r="AE149" s="3" t="s">
        <v>33</v>
      </c>
      <c r="AF149" s="3" t="s">
        <v>304</v>
      </c>
      <c r="AG149" s="3" t="s">
        <v>286</v>
      </c>
      <c r="AH149" s="3" t="s">
        <v>47</v>
      </c>
      <c r="AI149">
        <v>1</v>
      </c>
    </row>
    <row r="150" spans="2:35" x14ac:dyDescent="0.2">
      <c r="B150" t="str">
        <f>'Raw Responses'!B160</f>
        <v>R142</v>
      </c>
      <c r="C150" s="3" t="s">
        <v>301</v>
      </c>
      <c r="D150" s="3" t="s">
        <v>312</v>
      </c>
      <c r="E150" s="3" t="s">
        <v>22</v>
      </c>
      <c r="F150" s="3">
        <v>100</v>
      </c>
      <c r="G150" s="3" t="str">
        <f t="shared" si="18"/>
        <v>Low</v>
      </c>
      <c r="H150" s="3" t="s">
        <v>24</v>
      </c>
      <c r="I150" s="3">
        <v>65</v>
      </c>
      <c r="J150" s="3" t="str">
        <f t="shared" si="19"/>
        <v>Low</v>
      </c>
      <c r="K150" s="3">
        <v>2.5</v>
      </c>
      <c r="L150" s="3" t="str">
        <f t="shared" si="20"/>
        <v>Medium</v>
      </c>
      <c r="M150" s="3">
        <v>35</v>
      </c>
      <c r="N150" s="3" t="str">
        <f t="shared" si="21"/>
        <v>Very High</v>
      </c>
      <c r="O150" s="3">
        <v>2</v>
      </c>
      <c r="P150" s="3">
        <v>3</v>
      </c>
      <c r="Q150" s="3">
        <v>5</v>
      </c>
      <c r="R150" s="3" t="str">
        <f t="shared" si="22"/>
        <v>Old</v>
      </c>
      <c r="S150" s="106">
        <v>5.4666670000000002</v>
      </c>
      <c r="T150" s="3" t="str">
        <f t="shared" si="23"/>
        <v>Medium</v>
      </c>
      <c r="U150" s="106">
        <v>5.266667</v>
      </c>
      <c r="V150" s="3" t="str">
        <f t="shared" si="24"/>
        <v>Very Liberal</v>
      </c>
      <c r="W150" s="3">
        <v>2</v>
      </c>
      <c r="X150" s="3" t="str">
        <f t="shared" si="25"/>
        <v>Rarely</v>
      </c>
      <c r="Y150" s="3" t="s">
        <v>30</v>
      </c>
      <c r="Z150" s="3" t="s">
        <v>34</v>
      </c>
      <c r="AA150" s="3" t="s">
        <v>303</v>
      </c>
      <c r="AB150" s="3">
        <v>0</v>
      </c>
      <c r="AC150" s="106">
        <v>3.5666669999999998</v>
      </c>
      <c r="AD150" s="3" t="str">
        <f t="shared" si="26"/>
        <v>No</v>
      </c>
      <c r="AE150" s="3" t="s">
        <v>33</v>
      </c>
      <c r="AF150" s="3" t="s">
        <v>304</v>
      </c>
      <c r="AG150" s="3" t="s">
        <v>285</v>
      </c>
      <c r="AH150" s="3" t="s">
        <v>46</v>
      </c>
      <c r="AI150">
        <v>0</v>
      </c>
    </row>
    <row r="151" spans="2:35" x14ac:dyDescent="0.2">
      <c r="B151" t="str">
        <f>'Raw Responses'!B161</f>
        <v>R143</v>
      </c>
      <c r="C151" s="3" t="s">
        <v>301</v>
      </c>
      <c r="D151" s="3" t="s">
        <v>312</v>
      </c>
      <c r="E151" s="3" t="s">
        <v>18</v>
      </c>
      <c r="F151" s="3">
        <v>500</v>
      </c>
      <c r="G151" s="3" t="str">
        <f t="shared" si="18"/>
        <v>High</v>
      </c>
      <c r="H151" s="3" t="s">
        <v>24</v>
      </c>
      <c r="I151" s="3">
        <v>725</v>
      </c>
      <c r="J151" s="3" t="str">
        <f t="shared" si="19"/>
        <v>High</v>
      </c>
      <c r="K151" s="3">
        <v>3.15</v>
      </c>
      <c r="L151" s="3" t="str">
        <f t="shared" si="20"/>
        <v>High</v>
      </c>
      <c r="M151" s="3">
        <v>25</v>
      </c>
      <c r="N151" s="3" t="str">
        <f t="shared" si="21"/>
        <v>High</v>
      </c>
      <c r="O151" s="3">
        <v>2</v>
      </c>
      <c r="P151" s="3">
        <v>2</v>
      </c>
      <c r="Q151" s="3">
        <v>9</v>
      </c>
      <c r="R151" s="3" t="str">
        <f t="shared" si="22"/>
        <v>Old</v>
      </c>
      <c r="S151" s="106">
        <v>6.1333330000000004</v>
      </c>
      <c r="T151" s="3" t="str">
        <f t="shared" si="23"/>
        <v>Strong</v>
      </c>
      <c r="U151" s="106">
        <v>5.9333330000000002</v>
      </c>
      <c r="V151" s="3" t="str">
        <f t="shared" si="24"/>
        <v>Very Liberal</v>
      </c>
      <c r="W151" s="3">
        <v>1</v>
      </c>
      <c r="X151" s="3" t="str">
        <f t="shared" si="25"/>
        <v>Rarely</v>
      </c>
      <c r="Y151" s="3" t="s">
        <v>29</v>
      </c>
      <c r="Z151" s="3" t="s">
        <v>34</v>
      </c>
      <c r="AA151" s="3" t="s">
        <v>303</v>
      </c>
      <c r="AB151" s="3">
        <v>1</v>
      </c>
      <c r="AC151" s="106">
        <v>4.0999999999999996</v>
      </c>
      <c r="AD151" s="3" t="str">
        <f t="shared" si="26"/>
        <v>No</v>
      </c>
      <c r="AE151" s="3" t="s">
        <v>41</v>
      </c>
      <c r="AF151" s="3" t="s">
        <v>304</v>
      </c>
      <c r="AG151" s="3" t="s">
        <v>286</v>
      </c>
      <c r="AH151" s="3" t="s">
        <v>46</v>
      </c>
      <c r="AI151">
        <v>0</v>
      </c>
    </row>
    <row r="152" spans="2:35" x14ac:dyDescent="0.2">
      <c r="B152" t="str">
        <f>'Raw Responses'!B162</f>
        <v>R144</v>
      </c>
      <c r="C152" s="3" t="s">
        <v>301</v>
      </c>
      <c r="D152" s="3" t="s">
        <v>312</v>
      </c>
      <c r="E152" s="3" t="s">
        <v>22</v>
      </c>
      <c r="F152" s="3">
        <v>80</v>
      </c>
      <c r="G152" s="3" t="str">
        <f t="shared" si="18"/>
        <v>Low</v>
      </c>
      <c r="H152" s="3" t="s">
        <v>24</v>
      </c>
      <c r="I152" s="3">
        <v>480</v>
      </c>
      <c r="J152" s="3" t="str">
        <f t="shared" si="19"/>
        <v>Medium</v>
      </c>
      <c r="K152" s="3">
        <v>3.58</v>
      </c>
      <c r="L152" s="3" t="str">
        <f t="shared" si="20"/>
        <v>Very High</v>
      </c>
      <c r="M152" s="3">
        <v>20</v>
      </c>
      <c r="N152" s="3" t="str">
        <f t="shared" si="21"/>
        <v>High</v>
      </c>
      <c r="O152" s="3">
        <v>2</v>
      </c>
      <c r="P152" s="3">
        <v>2</v>
      </c>
      <c r="Q152" s="3">
        <v>5</v>
      </c>
      <c r="R152" s="3" t="str">
        <f t="shared" si="22"/>
        <v>Old</v>
      </c>
      <c r="S152" s="106">
        <v>5.9333330000000002</v>
      </c>
      <c r="T152" s="3" t="str">
        <f t="shared" si="23"/>
        <v>Strong</v>
      </c>
      <c r="U152" s="106">
        <v>4</v>
      </c>
      <c r="V152" s="3" t="str">
        <f t="shared" si="24"/>
        <v>Liberal</v>
      </c>
      <c r="W152" s="3">
        <v>0</v>
      </c>
      <c r="X152" s="3" t="str">
        <f t="shared" si="25"/>
        <v>Never</v>
      </c>
      <c r="Y152" s="3" t="s">
        <v>31</v>
      </c>
      <c r="Z152" s="3" t="s">
        <v>34</v>
      </c>
      <c r="AA152" s="3" t="s">
        <v>303</v>
      </c>
      <c r="AB152" s="3">
        <v>1</v>
      </c>
      <c r="AC152" s="106">
        <v>6</v>
      </c>
      <c r="AD152" s="3" t="str">
        <f t="shared" si="26"/>
        <v>Maybe Yes</v>
      </c>
      <c r="AE152" s="3" t="s">
        <v>33</v>
      </c>
      <c r="AF152" s="3" t="s">
        <v>304</v>
      </c>
      <c r="AG152" s="3" t="s">
        <v>286</v>
      </c>
      <c r="AH152" s="3" t="s">
        <v>47</v>
      </c>
      <c r="AI152">
        <v>3</v>
      </c>
    </row>
    <row r="153" spans="2:35" x14ac:dyDescent="0.2">
      <c r="B153" t="str">
        <f>'Raw Responses'!B163</f>
        <v>R145</v>
      </c>
      <c r="C153" s="3" t="s">
        <v>301</v>
      </c>
      <c r="D153" s="3" t="s">
        <v>312</v>
      </c>
      <c r="E153" s="3" t="s">
        <v>20</v>
      </c>
      <c r="F153" s="3">
        <v>1460</v>
      </c>
      <c r="G153" s="3" t="str">
        <f t="shared" si="18"/>
        <v>VeryHigh</v>
      </c>
      <c r="H153" s="3" t="s">
        <v>24</v>
      </c>
      <c r="I153" s="3">
        <v>320</v>
      </c>
      <c r="J153" s="3" t="str">
        <f t="shared" si="19"/>
        <v>Medium</v>
      </c>
      <c r="K153" s="3">
        <v>3.81</v>
      </c>
      <c r="L153" s="3" t="str">
        <f t="shared" si="20"/>
        <v>Very High</v>
      </c>
      <c r="M153" s="3">
        <v>25</v>
      </c>
      <c r="N153" s="3" t="str">
        <f t="shared" si="21"/>
        <v>High</v>
      </c>
      <c r="O153" s="3">
        <v>2</v>
      </c>
      <c r="P153" s="3">
        <v>2</v>
      </c>
      <c r="Q153" s="3">
        <v>1</v>
      </c>
      <c r="R153" s="3" t="str">
        <f t="shared" si="22"/>
        <v>New</v>
      </c>
      <c r="S153" s="106">
        <v>2</v>
      </c>
      <c r="T153" s="3" t="str">
        <f t="shared" si="23"/>
        <v>Weak</v>
      </c>
      <c r="U153" s="106">
        <v>5.0333329999999998</v>
      </c>
      <c r="V153" s="3" t="str">
        <f t="shared" si="24"/>
        <v>Very Liberal</v>
      </c>
      <c r="W153" s="3">
        <v>52</v>
      </c>
      <c r="X153" s="3" t="str">
        <f t="shared" si="25"/>
        <v>Very Often</v>
      </c>
      <c r="Y153" s="3" t="s">
        <v>30</v>
      </c>
      <c r="Z153" s="3" t="s">
        <v>33</v>
      </c>
      <c r="AA153" s="3" t="s">
        <v>303</v>
      </c>
      <c r="AB153" s="3">
        <v>0</v>
      </c>
      <c r="AC153" s="106">
        <v>2</v>
      </c>
      <c r="AD153" s="3" t="str">
        <f t="shared" si="26"/>
        <v>No</v>
      </c>
      <c r="AE153" s="3" t="s">
        <v>43</v>
      </c>
      <c r="AF153" s="3" t="s">
        <v>304</v>
      </c>
      <c r="AG153" s="3" t="s">
        <v>286</v>
      </c>
      <c r="AH153" s="3" t="s">
        <v>46</v>
      </c>
      <c r="AI153">
        <v>1</v>
      </c>
    </row>
    <row r="154" spans="2:35" x14ac:dyDescent="0.2">
      <c r="B154" t="str">
        <f>'Raw Responses'!B164</f>
        <v>R146</v>
      </c>
      <c r="C154" s="3" t="s">
        <v>301</v>
      </c>
      <c r="D154" s="3" t="s">
        <v>312</v>
      </c>
      <c r="E154" s="3" t="s">
        <v>19</v>
      </c>
      <c r="F154" s="3">
        <v>300</v>
      </c>
      <c r="G154" s="3" t="str">
        <f t="shared" si="18"/>
        <v>Medium</v>
      </c>
      <c r="H154" s="3" t="s">
        <v>24</v>
      </c>
      <c r="I154" s="3">
        <v>191.77</v>
      </c>
      <c r="J154" s="3" t="str">
        <f t="shared" si="19"/>
        <v>Low</v>
      </c>
      <c r="K154" s="3">
        <v>3.2</v>
      </c>
      <c r="L154" s="3" t="str">
        <f t="shared" si="20"/>
        <v>High</v>
      </c>
      <c r="M154" s="3">
        <v>30</v>
      </c>
      <c r="N154" s="3" t="str">
        <f t="shared" si="21"/>
        <v>Very High</v>
      </c>
      <c r="O154" s="3">
        <v>3</v>
      </c>
      <c r="P154" s="3">
        <v>3</v>
      </c>
      <c r="Q154" s="3">
        <v>5</v>
      </c>
      <c r="R154" s="3" t="str">
        <f t="shared" si="22"/>
        <v>Old</v>
      </c>
      <c r="S154" s="106">
        <v>6.5</v>
      </c>
      <c r="T154" s="3" t="str">
        <f t="shared" si="23"/>
        <v>Very Strong</v>
      </c>
      <c r="U154" s="106">
        <v>4.0333329999999998</v>
      </c>
      <c r="V154" s="3" t="str">
        <f t="shared" si="24"/>
        <v>Liberal</v>
      </c>
      <c r="W154" s="3">
        <v>5</v>
      </c>
      <c r="X154" s="3" t="str">
        <f t="shared" si="25"/>
        <v>Rarely</v>
      </c>
      <c r="Y154" s="3" t="s">
        <v>30</v>
      </c>
      <c r="Z154" s="3" t="s">
        <v>34</v>
      </c>
      <c r="AA154" s="3" t="s">
        <v>303</v>
      </c>
      <c r="AB154" s="3">
        <v>0</v>
      </c>
      <c r="AC154" s="106">
        <v>6.1333330000000004</v>
      </c>
      <c r="AD154" s="3" t="str">
        <f t="shared" si="26"/>
        <v>Maybe Yes</v>
      </c>
      <c r="AE154" s="3" t="s">
        <v>43</v>
      </c>
      <c r="AF154" s="3" t="s">
        <v>304</v>
      </c>
      <c r="AG154" s="3" t="s">
        <v>286</v>
      </c>
      <c r="AH154" s="3" t="s">
        <v>46</v>
      </c>
      <c r="AI154">
        <v>3</v>
      </c>
    </row>
    <row r="155" spans="2:35" x14ac:dyDescent="0.2">
      <c r="B155" t="str">
        <f>'Raw Responses'!B165</f>
        <v>R147</v>
      </c>
      <c r="C155" s="3" t="s">
        <v>301</v>
      </c>
      <c r="D155" s="3" t="s">
        <v>312</v>
      </c>
      <c r="E155" s="3" t="s">
        <v>22</v>
      </c>
      <c r="F155" s="3">
        <v>300</v>
      </c>
      <c r="G155" s="3" t="str">
        <f t="shared" si="18"/>
        <v>Medium</v>
      </c>
      <c r="H155" s="3" t="s">
        <v>25</v>
      </c>
      <c r="I155" s="3">
        <v>460</v>
      </c>
      <c r="J155" s="3" t="str">
        <f t="shared" si="19"/>
        <v>Medium</v>
      </c>
      <c r="K155" s="3">
        <v>2.8</v>
      </c>
      <c r="L155" s="3" t="str">
        <f t="shared" si="20"/>
        <v>Medium</v>
      </c>
      <c r="M155" s="3">
        <v>18</v>
      </c>
      <c r="N155" s="3" t="str">
        <f t="shared" si="21"/>
        <v>Medium</v>
      </c>
      <c r="O155" s="3">
        <v>2</v>
      </c>
      <c r="P155" s="3">
        <v>2</v>
      </c>
      <c r="Q155" s="3">
        <v>6</v>
      </c>
      <c r="R155" s="3" t="str">
        <f t="shared" si="22"/>
        <v>Old</v>
      </c>
      <c r="S155" s="106">
        <v>6.9666670000000002</v>
      </c>
      <c r="T155" s="3" t="str">
        <f t="shared" si="23"/>
        <v>Very Strong</v>
      </c>
      <c r="U155" s="106">
        <v>4.0333329999999998</v>
      </c>
      <c r="V155" s="3" t="str">
        <f t="shared" si="24"/>
        <v>Liberal</v>
      </c>
      <c r="W155" s="3">
        <v>52</v>
      </c>
      <c r="X155" s="3" t="str">
        <f t="shared" si="25"/>
        <v>Very Often</v>
      </c>
      <c r="Y155" s="3" t="s">
        <v>30</v>
      </c>
      <c r="Z155" s="3" t="s">
        <v>35</v>
      </c>
      <c r="AA155" s="3" t="s">
        <v>307</v>
      </c>
      <c r="AB155" s="3">
        <v>1</v>
      </c>
      <c r="AC155" s="106">
        <v>7</v>
      </c>
      <c r="AD155" s="3" t="str">
        <f t="shared" si="26"/>
        <v>Yes</v>
      </c>
      <c r="AE155" s="3" t="s">
        <v>43</v>
      </c>
      <c r="AF155" s="3" t="s">
        <v>308</v>
      </c>
      <c r="AG155" s="3" t="s">
        <v>285</v>
      </c>
      <c r="AH155" s="3" t="s">
        <v>46</v>
      </c>
      <c r="AI155">
        <v>3</v>
      </c>
    </row>
    <row r="156" spans="2:35" x14ac:dyDescent="0.2">
      <c r="B156" t="str">
        <f>'Raw Responses'!B166</f>
        <v>R148</v>
      </c>
      <c r="C156" s="3" t="s">
        <v>301</v>
      </c>
      <c r="D156" s="3" t="s">
        <v>312</v>
      </c>
      <c r="E156" s="3" t="s">
        <v>22</v>
      </c>
      <c r="F156" s="3">
        <v>1200</v>
      </c>
      <c r="G156" s="3" t="str">
        <f t="shared" si="18"/>
        <v>VeryHigh</v>
      </c>
      <c r="H156" s="3" t="s">
        <v>24</v>
      </c>
      <c r="I156" s="3">
        <v>61</v>
      </c>
      <c r="J156" s="3" t="str">
        <f t="shared" si="19"/>
        <v>Low</v>
      </c>
      <c r="K156" s="3">
        <v>3.23</v>
      </c>
      <c r="L156" s="3" t="str">
        <f t="shared" si="20"/>
        <v>High</v>
      </c>
      <c r="M156" s="3">
        <v>15</v>
      </c>
      <c r="N156" s="3" t="str">
        <f t="shared" si="21"/>
        <v>Medium</v>
      </c>
      <c r="O156" s="3">
        <v>2</v>
      </c>
      <c r="P156" s="3">
        <v>2</v>
      </c>
      <c r="Q156" s="3">
        <v>4</v>
      </c>
      <c r="R156" s="3" t="str">
        <f t="shared" si="22"/>
        <v>Medium</v>
      </c>
      <c r="S156" s="106">
        <v>6</v>
      </c>
      <c r="T156" s="3" t="str">
        <f t="shared" si="23"/>
        <v>Strong</v>
      </c>
      <c r="U156" s="106">
        <v>5</v>
      </c>
      <c r="V156" s="3" t="str">
        <f t="shared" si="24"/>
        <v>Very Liberal</v>
      </c>
      <c r="W156" s="3">
        <v>30</v>
      </c>
      <c r="X156" s="3" t="str">
        <f t="shared" si="25"/>
        <v>Very Often</v>
      </c>
      <c r="Y156" s="3" t="s">
        <v>30</v>
      </c>
      <c r="Z156" s="3" t="s">
        <v>34</v>
      </c>
      <c r="AA156" s="3" t="s">
        <v>303</v>
      </c>
      <c r="AB156" s="3">
        <v>0</v>
      </c>
      <c r="AC156" s="106">
        <v>2.5666669999999998</v>
      </c>
      <c r="AD156" s="3" t="str">
        <f t="shared" si="26"/>
        <v>No</v>
      </c>
      <c r="AE156" s="3" t="s">
        <v>33</v>
      </c>
      <c r="AF156" s="3" t="s">
        <v>304</v>
      </c>
      <c r="AG156" s="3" t="s">
        <v>286</v>
      </c>
      <c r="AH156" s="3" t="s">
        <v>314</v>
      </c>
      <c r="AI156">
        <v>2</v>
      </c>
    </row>
    <row r="157" spans="2:35" x14ac:dyDescent="0.2">
      <c r="B157" t="str">
        <f>'Raw Responses'!B167</f>
        <v>R149</v>
      </c>
      <c r="C157" s="3" t="s">
        <v>301</v>
      </c>
      <c r="D157" s="3" t="s">
        <v>312</v>
      </c>
      <c r="E157" s="3" t="s">
        <v>20</v>
      </c>
      <c r="F157" s="3">
        <v>1200</v>
      </c>
      <c r="G157" s="3" t="str">
        <f t="shared" si="18"/>
        <v>VeryHigh</v>
      </c>
      <c r="H157" s="3" t="s">
        <v>24</v>
      </c>
      <c r="I157" s="3">
        <v>826.07</v>
      </c>
      <c r="J157" s="3" t="str">
        <f t="shared" si="19"/>
        <v>High</v>
      </c>
      <c r="K157" s="3">
        <v>2.86</v>
      </c>
      <c r="L157" s="3" t="str">
        <f t="shared" si="20"/>
        <v>Medium</v>
      </c>
      <c r="M157" s="3">
        <v>30</v>
      </c>
      <c r="N157" s="3" t="str">
        <f t="shared" si="21"/>
        <v>Very High</v>
      </c>
      <c r="O157" s="3">
        <v>2</v>
      </c>
      <c r="P157" s="3">
        <v>2</v>
      </c>
      <c r="Q157" s="3">
        <v>4</v>
      </c>
      <c r="R157" s="3" t="str">
        <f t="shared" si="22"/>
        <v>Medium</v>
      </c>
      <c r="S157" s="106">
        <v>3.9666670000000002</v>
      </c>
      <c r="T157" s="3" t="str">
        <f t="shared" si="23"/>
        <v>Weak</v>
      </c>
      <c r="U157" s="106">
        <v>4.8</v>
      </c>
      <c r="V157" s="3" t="str">
        <f t="shared" si="24"/>
        <v>Very Liberal</v>
      </c>
      <c r="W157" s="3">
        <v>0</v>
      </c>
      <c r="X157" s="3" t="str">
        <f t="shared" si="25"/>
        <v>Never</v>
      </c>
      <c r="Y157" s="3" t="s">
        <v>32</v>
      </c>
      <c r="Z157" s="3" t="s">
        <v>34</v>
      </c>
      <c r="AA157" s="3" t="s">
        <v>310</v>
      </c>
      <c r="AB157" s="3">
        <v>1</v>
      </c>
      <c r="AC157" s="106">
        <v>4</v>
      </c>
      <c r="AD157" s="3" t="str">
        <f t="shared" si="26"/>
        <v>No</v>
      </c>
      <c r="AE157" s="3" t="s">
        <v>43</v>
      </c>
      <c r="AF157" s="3" t="s">
        <v>304</v>
      </c>
      <c r="AG157" s="3" t="s">
        <v>287</v>
      </c>
      <c r="AH157" s="3" t="s">
        <v>46</v>
      </c>
      <c r="AI157">
        <v>0</v>
      </c>
    </row>
    <row r="158" spans="2:35" x14ac:dyDescent="0.2">
      <c r="B158" t="str">
        <f>'Raw Responses'!B168</f>
        <v>R150</v>
      </c>
      <c r="C158" s="3" t="s">
        <v>301</v>
      </c>
      <c r="D158" s="3" t="s">
        <v>306</v>
      </c>
      <c r="E158" s="3" t="s">
        <v>22</v>
      </c>
      <c r="F158" s="3">
        <v>1250</v>
      </c>
      <c r="G158" s="3" t="str">
        <f t="shared" si="18"/>
        <v>VeryHigh</v>
      </c>
      <c r="H158" s="3" t="s">
        <v>24</v>
      </c>
      <c r="I158" s="3">
        <v>1395.23</v>
      </c>
      <c r="J158" s="3" t="str">
        <f t="shared" si="19"/>
        <v>VeryHigh</v>
      </c>
      <c r="K158" s="3">
        <v>2.4</v>
      </c>
      <c r="L158" s="3" t="str">
        <f t="shared" si="20"/>
        <v>Low</v>
      </c>
      <c r="M158" s="3">
        <v>30</v>
      </c>
      <c r="N158" s="3" t="str">
        <f t="shared" si="21"/>
        <v>Very High</v>
      </c>
      <c r="O158" s="3">
        <v>2</v>
      </c>
      <c r="P158" s="3">
        <v>2</v>
      </c>
      <c r="Q158" s="3">
        <v>4</v>
      </c>
      <c r="R158" s="3" t="str">
        <f t="shared" si="22"/>
        <v>Medium</v>
      </c>
      <c r="S158" s="106">
        <v>6.5333329999999998</v>
      </c>
      <c r="T158" s="3" t="str">
        <f t="shared" si="23"/>
        <v>Very Strong</v>
      </c>
      <c r="U158" s="106">
        <v>4</v>
      </c>
      <c r="V158" s="3" t="str">
        <f t="shared" si="24"/>
        <v>Liberal</v>
      </c>
      <c r="W158" s="3">
        <v>20</v>
      </c>
      <c r="X158" s="3" t="str">
        <f t="shared" si="25"/>
        <v>Often</v>
      </c>
      <c r="Y158" s="3" t="s">
        <v>29</v>
      </c>
      <c r="Z158" s="3" t="s">
        <v>34</v>
      </c>
      <c r="AA158" s="3" t="s">
        <v>310</v>
      </c>
      <c r="AB158" s="3">
        <v>0</v>
      </c>
      <c r="AC158" s="106">
        <v>1.0333330000000001</v>
      </c>
      <c r="AD158" s="3" t="str">
        <f t="shared" si="26"/>
        <v>No</v>
      </c>
      <c r="AE158" s="3" t="s">
        <v>33</v>
      </c>
      <c r="AF158" s="3" t="s">
        <v>304</v>
      </c>
      <c r="AG158" s="3" t="s">
        <v>286</v>
      </c>
      <c r="AH158" s="3" t="s">
        <v>47</v>
      </c>
      <c r="AI158">
        <v>1</v>
      </c>
    </row>
    <row r="159" spans="2:35" x14ac:dyDescent="0.2">
      <c r="B159" t="str">
        <f>'Raw Responses'!B169</f>
        <v>R151</v>
      </c>
      <c r="C159" s="3" t="s">
        <v>301</v>
      </c>
      <c r="D159" s="3" t="s">
        <v>312</v>
      </c>
      <c r="E159" s="3" t="s">
        <v>22</v>
      </c>
      <c r="F159" s="3">
        <v>1000</v>
      </c>
      <c r="G159" s="3" t="str">
        <f t="shared" si="18"/>
        <v>VeryHigh</v>
      </c>
      <c r="H159" s="3" t="s">
        <v>24</v>
      </c>
      <c r="I159" s="3">
        <v>573.26</v>
      </c>
      <c r="J159" s="3" t="str">
        <f t="shared" si="19"/>
        <v>High</v>
      </c>
      <c r="K159" s="3">
        <v>3.4</v>
      </c>
      <c r="L159" s="3" t="str">
        <f t="shared" si="20"/>
        <v>High</v>
      </c>
      <c r="M159" s="3">
        <v>25</v>
      </c>
      <c r="N159" s="3" t="str">
        <f t="shared" si="21"/>
        <v>High</v>
      </c>
      <c r="O159" s="3">
        <v>4</v>
      </c>
      <c r="P159" s="3">
        <v>4</v>
      </c>
      <c r="Q159" s="3">
        <v>3</v>
      </c>
      <c r="R159" s="3" t="str">
        <f t="shared" si="22"/>
        <v>Medium</v>
      </c>
      <c r="S159" s="106">
        <v>6.9666670000000002</v>
      </c>
      <c r="T159" s="3" t="str">
        <f t="shared" si="23"/>
        <v>Very Strong</v>
      </c>
      <c r="U159" s="106">
        <v>2.9666670000000002</v>
      </c>
      <c r="V159" s="3" t="str">
        <f t="shared" si="24"/>
        <v>Conservative</v>
      </c>
      <c r="W159" s="3">
        <v>3</v>
      </c>
      <c r="X159" s="3" t="str">
        <f t="shared" si="25"/>
        <v>Rarely</v>
      </c>
      <c r="Y159" s="3" t="s">
        <v>31</v>
      </c>
      <c r="Z159" s="3" t="s">
        <v>34</v>
      </c>
      <c r="AA159" s="3" t="s">
        <v>303</v>
      </c>
      <c r="AB159" s="3">
        <v>0</v>
      </c>
      <c r="AC159" s="106">
        <v>3</v>
      </c>
      <c r="AD159" s="3" t="str">
        <f t="shared" si="26"/>
        <v>No</v>
      </c>
      <c r="AE159" s="3" t="s">
        <v>43</v>
      </c>
      <c r="AF159" s="3" t="s">
        <v>308</v>
      </c>
      <c r="AG159" s="3" t="s">
        <v>286</v>
      </c>
      <c r="AH159" s="3" t="s">
        <v>46</v>
      </c>
      <c r="AI159">
        <v>1</v>
      </c>
    </row>
    <row r="160" spans="2:35" x14ac:dyDescent="0.2">
      <c r="B160" t="str">
        <f>'Raw Responses'!B170</f>
        <v>R152</v>
      </c>
      <c r="C160" s="3" t="s">
        <v>301</v>
      </c>
      <c r="D160" s="3" t="s">
        <v>312</v>
      </c>
      <c r="E160" s="3" t="s">
        <v>18</v>
      </c>
      <c r="F160" s="3">
        <v>560</v>
      </c>
      <c r="G160" s="3" t="str">
        <f t="shared" si="18"/>
        <v>High</v>
      </c>
      <c r="H160" s="3" t="s">
        <v>25</v>
      </c>
      <c r="I160" s="3">
        <v>450.2</v>
      </c>
      <c r="J160" s="3" t="str">
        <f t="shared" si="19"/>
        <v>Medium</v>
      </c>
      <c r="K160" s="3">
        <v>3.6</v>
      </c>
      <c r="L160" s="3" t="str">
        <f t="shared" si="20"/>
        <v>Very High</v>
      </c>
      <c r="M160" s="3">
        <v>45</v>
      </c>
      <c r="N160" s="3" t="str">
        <f t="shared" si="21"/>
        <v>Very High</v>
      </c>
      <c r="O160" s="3">
        <v>2</v>
      </c>
      <c r="P160" s="3">
        <v>2</v>
      </c>
      <c r="Q160" s="3">
        <v>6</v>
      </c>
      <c r="R160" s="3" t="str">
        <f t="shared" si="22"/>
        <v>Old</v>
      </c>
      <c r="S160" s="106">
        <v>3.9333330000000002</v>
      </c>
      <c r="T160" s="3" t="str">
        <f t="shared" si="23"/>
        <v>Weak</v>
      </c>
      <c r="U160" s="106">
        <v>3.9333330000000002</v>
      </c>
      <c r="V160" s="3" t="str">
        <f t="shared" si="24"/>
        <v>Liberal</v>
      </c>
      <c r="W160" s="3">
        <v>10</v>
      </c>
      <c r="X160" s="3" t="str">
        <f t="shared" si="25"/>
        <v>Often</v>
      </c>
      <c r="Y160" s="3" t="s">
        <v>29</v>
      </c>
      <c r="Z160" s="3" t="s">
        <v>34</v>
      </c>
      <c r="AA160" s="3" t="s">
        <v>303</v>
      </c>
      <c r="AB160" s="3">
        <v>0</v>
      </c>
      <c r="AC160" s="106">
        <v>4.1333330000000004</v>
      </c>
      <c r="AD160" s="3" t="str">
        <f t="shared" si="26"/>
        <v>No</v>
      </c>
      <c r="AE160" s="3" t="s">
        <v>33</v>
      </c>
      <c r="AF160" s="3" t="s">
        <v>304</v>
      </c>
      <c r="AG160" s="3" t="s">
        <v>286</v>
      </c>
      <c r="AH160" s="3" t="s">
        <v>47</v>
      </c>
      <c r="AI160">
        <v>2</v>
      </c>
    </row>
    <row r="161" spans="2:35" x14ac:dyDescent="0.2">
      <c r="B161" t="str">
        <f>'Raw Responses'!B171</f>
        <v>R153</v>
      </c>
      <c r="C161" s="3" t="s">
        <v>301</v>
      </c>
      <c r="D161" s="3" t="s">
        <v>306</v>
      </c>
      <c r="E161" s="3" t="s">
        <v>15</v>
      </c>
      <c r="F161" s="3">
        <v>500</v>
      </c>
      <c r="G161" s="3" t="str">
        <f t="shared" si="18"/>
        <v>High</v>
      </c>
      <c r="H161" s="3" t="s">
        <v>24</v>
      </c>
      <c r="I161" s="3">
        <v>100</v>
      </c>
      <c r="J161" s="3" t="str">
        <f t="shared" si="19"/>
        <v>Low</v>
      </c>
      <c r="K161" s="3">
        <v>3.16</v>
      </c>
      <c r="L161" s="3" t="str">
        <f t="shared" si="20"/>
        <v>High</v>
      </c>
      <c r="M161" s="3">
        <v>0</v>
      </c>
      <c r="N161" s="3" t="str">
        <f t="shared" si="21"/>
        <v>Low</v>
      </c>
      <c r="O161" s="3">
        <v>2</v>
      </c>
      <c r="P161" s="3">
        <v>2</v>
      </c>
      <c r="Q161" s="3">
        <v>7</v>
      </c>
      <c r="R161" s="3" t="str">
        <f t="shared" si="22"/>
        <v>Old</v>
      </c>
      <c r="S161" s="106">
        <v>3.9666670000000002</v>
      </c>
      <c r="T161" s="3" t="str">
        <f t="shared" si="23"/>
        <v>Weak</v>
      </c>
      <c r="U161" s="106">
        <v>5.9333330000000002</v>
      </c>
      <c r="V161" s="3" t="str">
        <f t="shared" si="24"/>
        <v>Very Liberal</v>
      </c>
      <c r="W161" s="3">
        <v>4</v>
      </c>
      <c r="X161" s="3" t="str">
        <f t="shared" si="25"/>
        <v>Rarely</v>
      </c>
      <c r="Y161" s="3" t="s">
        <v>30</v>
      </c>
      <c r="Z161" s="3" t="s">
        <v>35</v>
      </c>
      <c r="AA161" s="3" t="s">
        <v>303</v>
      </c>
      <c r="AB161" s="3">
        <v>1</v>
      </c>
      <c r="AC161" s="106">
        <v>3.1</v>
      </c>
      <c r="AD161" s="3" t="str">
        <f t="shared" si="26"/>
        <v>No</v>
      </c>
      <c r="AE161" s="3" t="s">
        <v>43</v>
      </c>
      <c r="AF161" s="3" t="s">
        <v>304</v>
      </c>
      <c r="AG161" s="3" t="s">
        <v>286</v>
      </c>
      <c r="AH161" s="3" t="s">
        <v>311</v>
      </c>
      <c r="AI161">
        <v>2</v>
      </c>
    </row>
    <row r="162" spans="2:35" x14ac:dyDescent="0.2">
      <c r="B162" t="str">
        <f>'Raw Responses'!B172</f>
        <v>R154</v>
      </c>
      <c r="C162" s="3" t="s">
        <v>301</v>
      </c>
      <c r="D162" s="3" t="s">
        <v>306</v>
      </c>
      <c r="E162" s="3" t="s">
        <v>17</v>
      </c>
      <c r="F162" s="3">
        <v>500</v>
      </c>
      <c r="G162" s="3" t="str">
        <f t="shared" si="18"/>
        <v>High</v>
      </c>
      <c r="H162" s="3" t="s">
        <v>24</v>
      </c>
      <c r="I162" s="3">
        <v>2500</v>
      </c>
      <c r="J162" s="3" t="str">
        <f t="shared" si="19"/>
        <v>VeryHigh</v>
      </c>
      <c r="K162" s="3">
        <v>2.5</v>
      </c>
      <c r="L162" s="3" t="str">
        <f t="shared" si="20"/>
        <v>Medium</v>
      </c>
      <c r="M162" s="3">
        <v>0</v>
      </c>
      <c r="N162" s="3" t="str">
        <f t="shared" si="21"/>
        <v>Low</v>
      </c>
      <c r="O162" s="3">
        <v>2</v>
      </c>
      <c r="P162" s="3">
        <v>2</v>
      </c>
      <c r="Q162" s="3">
        <v>10</v>
      </c>
      <c r="R162" s="3" t="str">
        <f t="shared" si="22"/>
        <v>Very Old</v>
      </c>
      <c r="S162" s="106">
        <v>6.4666670000000002</v>
      </c>
      <c r="T162" s="3" t="str">
        <f t="shared" si="23"/>
        <v>Strong</v>
      </c>
      <c r="U162" s="106">
        <v>4</v>
      </c>
      <c r="V162" s="3" t="str">
        <f t="shared" si="24"/>
        <v>Liberal</v>
      </c>
      <c r="W162" s="3">
        <v>20</v>
      </c>
      <c r="X162" s="3" t="str">
        <f t="shared" si="25"/>
        <v>Often</v>
      </c>
      <c r="Y162" s="3" t="s">
        <v>29</v>
      </c>
      <c r="Z162" s="3" t="s">
        <v>33</v>
      </c>
      <c r="AA162" s="3" t="s">
        <v>303</v>
      </c>
      <c r="AB162" s="3">
        <v>1</v>
      </c>
      <c r="AC162" s="106">
        <v>2.5</v>
      </c>
      <c r="AD162" s="3" t="str">
        <f t="shared" si="26"/>
        <v>No</v>
      </c>
      <c r="AE162" s="3" t="s">
        <v>43</v>
      </c>
      <c r="AF162" s="3" t="s">
        <v>304</v>
      </c>
      <c r="AG162" s="3" t="s">
        <v>286</v>
      </c>
      <c r="AH162" s="3" t="s">
        <v>314</v>
      </c>
      <c r="AI162">
        <v>1</v>
      </c>
    </row>
    <row r="163" spans="2:35" x14ac:dyDescent="0.2">
      <c r="B163" t="str">
        <f>'Raw Responses'!B173</f>
        <v>R155</v>
      </c>
      <c r="C163" s="3" t="s">
        <v>305</v>
      </c>
      <c r="D163" s="3" t="s">
        <v>302</v>
      </c>
      <c r="E163" s="3" t="s">
        <v>16</v>
      </c>
      <c r="F163" s="3">
        <v>1300</v>
      </c>
      <c r="G163" s="3" t="str">
        <f t="shared" si="18"/>
        <v>VeryHigh</v>
      </c>
      <c r="H163" s="3" t="s">
        <v>27</v>
      </c>
      <c r="I163" s="3">
        <v>200</v>
      </c>
      <c r="J163" s="3" t="str">
        <f t="shared" si="19"/>
        <v>Medium</v>
      </c>
      <c r="K163" s="3">
        <v>3.3</v>
      </c>
      <c r="L163" s="3" t="str">
        <f t="shared" si="20"/>
        <v>High</v>
      </c>
      <c r="M163" s="3">
        <v>0</v>
      </c>
      <c r="N163" s="3" t="str">
        <f t="shared" si="21"/>
        <v>Low</v>
      </c>
      <c r="O163" s="3">
        <v>2</v>
      </c>
      <c r="P163" s="3">
        <v>1</v>
      </c>
      <c r="Q163" s="3">
        <v>3</v>
      </c>
      <c r="R163" s="3" t="str">
        <f t="shared" si="22"/>
        <v>Medium</v>
      </c>
      <c r="S163" s="106">
        <v>6</v>
      </c>
      <c r="T163" s="3" t="str">
        <f t="shared" si="23"/>
        <v>Strong</v>
      </c>
      <c r="U163" s="106">
        <v>3.5</v>
      </c>
      <c r="V163" s="3" t="str">
        <f t="shared" si="24"/>
        <v>Liberal</v>
      </c>
      <c r="W163" s="3">
        <v>100</v>
      </c>
      <c r="X163" s="3" t="str">
        <f t="shared" si="25"/>
        <v>Very Often</v>
      </c>
      <c r="Y163" s="3" t="s">
        <v>31</v>
      </c>
      <c r="Z163" s="3" t="s">
        <v>34</v>
      </c>
      <c r="AA163" s="3" t="s">
        <v>303</v>
      </c>
      <c r="AB163" s="3">
        <v>0</v>
      </c>
      <c r="AC163" s="106">
        <v>2</v>
      </c>
      <c r="AD163" s="3" t="str">
        <f t="shared" si="26"/>
        <v>No</v>
      </c>
      <c r="AE163" s="3" t="s">
        <v>42</v>
      </c>
      <c r="AF163" s="3" t="s">
        <v>308</v>
      </c>
      <c r="AG163" s="3" t="s">
        <v>285</v>
      </c>
      <c r="AH163" s="3" t="s">
        <v>46</v>
      </c>
      <c r="AI163">
        <v>1</v>
      </c>
    </row>
    <row r="164" spans="2:35" x14ac:dyDescent="0.2">
      <c r="B164" t="str">
        <f>'Raw Responses'!B174</f>
        <v>R156</v>
      </c>
      <c r="C164" s="3" t="s">
        <v>305</v>
      </c>
      <c r="D164" s="3" t="s">
        <v>309</v>
      </c>
      <c r="E164" s="3" t="s">
        <v>16</v>
      </c>
      <c r="F164" s="3">
        <v>500</v>
      </c>
      <c r="G164" s="3" t="str">
        <f t="shared" si="18"/>
        <v>High</v>
      </c>
      <c r="H164" s="3" t="s">
        <v>24</v>
      </c>
      <c r="I164" s="3">
        <v>3000</v>
      </c>
      <c r="J164" s="3" t="str">
        <f t="shared" si="19"/>
        <v>VeryHigh</v>
      </c>
      <c r="K164" s="3">
        <v>3</v>
      </c>
      <c r="L164" s="3" t="str">
        <f t="shared" si="20"/>
        <v>High</v>
      </c>
      <c r="M164" s="3">
        <v>40</v>
      </c>
      <c r="N164" s="3" t="str">
        <f t="shared" si="21"/>
        <v>Very High</v>
      </c>
      <c r="O164" s="3">
        <v>2</v>
      </c>
      <c r="P164" s="3">
        <v>3</v>
      </c>
      <c r="Q164" s="3">
        <v>3</v>
      </c>
      <c r="R164" s="3" t="str">
        <f t="shared" si="22"/>
        <v>Medium</v>
      </c>
      <c r="S164" s="106">
        <v>6</v>
      </c>
      <c r="T164" s="3" t="str">
        <f t="shared" si="23"/>
        <v>Strong</v>
      </c>
      <c r="U164" s="106">
        <v>1</v>
      </c>
      <c r="V164" s="3" t="str">
        <f t="shared" si="24"/>
        <v>Very Conservative</v>
      </c>
      <c r="W164" s="3">
        <v>54</v>
      </c>
      <c r="X164" s="3" t="str">
        <f t="shared" si="25"/>
        <v>Very Often</v>
      </c>
      <c r="Y164" s="3" t="s">
        <v>31</v>
      </c>
      <c r="Z164" s="3" t="s">
        <v>33</v>
      </c>
      <c r="AA164" s="3" t="s">
        <v>303</v>
      </c>
      <c r="AB164" s="3">
        <v>0</v>
      </c>
      <c r="AC164" s="106">
        <v>1</v>
      </c>
      <c r="AD164" s="3" t="str">
        <f t="shared" si="26"/>
        <v>No</v>
      </c>
      <c r="AE164" s="3" t="s">
        <v>43</v>
      </c>
      <c r="AF164" s="3" t="s">
        <v>304</v>
      </c>
      <c r="AG164" s="3" t="s">
        <v>285</v>
      </c>
      <c r="AH164" s="3" t="s">
        <v>311</v>
      </c>
      <c r="AI164">
        <v>1</v>
      </c>
    </row>
    <row r="165" spans="2:35" x14ac:dyDescent="0.2">
      <c r="B165" t="str">
        <f>'Raw Responses'!B175</f>
        <v>R157</v>
      </c>
      <c r="C165" s="3" t="s">
        <v>305</v>
      </c>
      <c r="D165" s="3" t="s">
        <v>302</v>
      </c>
      <c r="E165" s="3" t="s">
        <v>20</v>
      </c>
      <c r="F165" s="3">
        <v>700</v>
      </c>
      <c r="G165" s="3" t="str">
        <f t="shared" si="18"/>
        <v>High</v>
      </c>
      <c r="H165" s="3" t="s">
        <v>24</v>
      </c>
      <c r="I165" s="3">
        <v>135.66</v>
      </c>
      <c r="J165" s="3" t="str">
        <f t="shared" si="19"/>
        <v>Low</v>
      </c>
      <c r="K165" s="3">
        <v>3.87</v>
      </c>
      <c r="L165" s="3" t="str">
        <f t="shared" si="20"/>
        <v>Very High</v>
      </c>
      <c r="M165" s="3">
        <v>0</v>
      </c>
      <c r="N165" s="3" t="str">
        <f t="shared" si="21"/>
        <v>Low</v>
      </c>
      <c r="O165" s="3">
        <v>2</v>
      </c>
      <c r="P165" s="3">
        <v>1</v>
      </c>
      <c r="Q165" s="3">
        <v>11</v>
      </c>
      <c r="R165" s="3" t="str">
        <f t="shared" si="22"/>
        <v>Very Old</v>
      </c>
      <c r="S165" s="106">
        <v>6.9666670000000002</v>
      </c>
      <c r="T165" s="3" t="str">
        <f t="shared" si="23"/>
        <v>Very Strong</v>
      </c>
      <c r="U165" s="106">
        <v>4.0999999999999996</v>
      </c>
      <c r="V165" s="3" t="str">
        <f t="shared" si="24"/>
        <v>Liberal</v>
      </c>
      <c r="W165" s="3">
        <v>2</v>
      </c>
      <c r="X165" s="3" t="str">
        <f t="shared" si="25"/>
        <v>Rarely</v>
      </c>
      <c r="Y165" s="3" t="s">
        <v>30</v>
      </c>
      <c r="Z165" s="3" t="s">
        <v>34</v>
      </c>
      <c r="AA165" s="3" t="s">
        <v>313</v>
      </c>
      <c r="AB165" s="3">
        <v>0</v>
      </c>
      <c r="AC165" s="106">
        <v>6.6333330000000004</v>
      </c>
      <c r="AD165" s="3" t="str">
        <f t="shared" si="26"/>
        <v>Yes</v>
      </c>
      <c r="AE165" s="3" t="s">
        <v>43</v>
      </c>
      <c r="AF165" s="3" t="s">
        <v>304</v>
      </c>
      <c r="AG165" s="3" t="s">
        <v>286</v>
      </c>
      <c r="AH165" s="3" t="s">
        <v>46</v>
      </c>
      <c r="AI165">
        <v>2</v>
      </c>
    </row>
    <row r="166" spans="2:35" x14ac:dyDescent="0.2">
      <c r="B166" t="str">
        <f>'Raw Responses'!B176</f>
        <v>R158</v>
      </c>
      <c r="C166" s="3" t="s">
        <v>305</v>
      </c>
      <c r="D166" s="3" t="s">
        <v>302</v>
      </c>
      <c r="E166" s="3" t="s">
        <v>22</v>
      </c>
      <c r="F166" s="3">
        <v>200</v>
      </c>
      <c r="G166" s="3" t="str">
        <f t="shared" si="18"/>
        <v>Medium</v>
      </c>
      <c r="H166" s="3" t="s">
        <v>24</v>
      </c>
      <c r="I166" s="3">
        <v>200</v>
      </c>
      <c r="J166" s="3" t="str">
        <f t="shared" si="19"/>
        <v>Medium</v>
      </c>
      <c r="K166" s="3">
        <v>2.1</v>
      </c>
      <c r="L166" s="3" t="str">
        <f t="shared" si="20"/>
        <v>Low</v>
      </c>
      <c r="M166" s="3">
        <v>0</v>
      </c>
      <c r="N166" s="3" t="str">
        <f t="shared" si="21"/>
        <v>Low</v>
      </c>
      <c r="O166" s="3">
        <v>2</v>
      </c>
      <c r="P166" s="3">
        <v>4</v>
      </c>
      <c r="Q166" s="3">
        <v>3</v>
      </c>
      <c r="R166" s="3" t="str">
        <f t="shared" si="22"/>
        <v>Medium</v>
      </c>
      <c r="S166" s="106">
        <v>4.0333329999999998</v>
      </c>
      <c r="T166" s="3" t="str">
        <f t="shared" si="23"/>
        <v>Weak</v>
      </c>
      <c r="U166" s="106">
        <v>5.8333329999999997</v>
      </c>
      <c r="V166" s="3" t="str">
        <f t="shared" si="24"/>
        <v>Very Liberal</v>
      </c>
      <c r="W166" s="3">
        <v>0</v>
      </c>
      <c r="X166" s="3" t="str">
        <f t="shared" si="25"/>
        <v>Never</v>
      </c>
      <c r="Y166" s="3" t="s">
        <v>31</v>
      </c>
      <c r="Z166" s="3" t="s">
        <v>34</v>
      </c>
      <c r="AA166" s="3" t="s">
        <v>303</v>
      </c>
      <c r="AB166" s="3">
        <v>1</v>
      </c>
      <c r="AC166" s="106">
        <v>5.233333</v>
      </c>
      <c r="AD166" s="3" t="str">
        <f t="shared" si="26"/>
        <v>Maybe No</v>
      </c>
      <c r="AE166" s="3" t="s">
        <v>33</v>
      </c>
      <c r="AF166" s="3" t="s">
        <v>304</v>
      </c>
      <c r="AG166" s="3" t="s">
        <v>286</v>
      </c>
      <c r="AH166" s="3" t="s">
        <v>46</v>
      </c>
      <c r="AI166">
        <v>2</v>
      </c>
    </row>
  </sheetData>
  <mergeCells count="11">
    <mergeCell ref="AK8:AL8"/>
    <mergeCell ref="AM8:AN8"/>
    <mergeCell ref="AO8:AP8"/>
    <mergeCell ref="AQ8:AR8"/>
    <mergeCell ref="AY8:AZ8"/>
    <mergeCell ref="BA8:BB8"/>
    <mergeCell ref="BC8:BD8"/>
    <mergeCell ref="BE8:BF8"/>
    <mergeCell ref="AS8:AT8"/>
    <mergeCell ref="AU8:AV8"/>
    <mergeCell ref="AW8:AX8"/>
  </mergeCells>
  <phoneticPr fontId="1" type="noConversion"/>
  <pageMargins left="0.75" right="0.75" top="1" bottom="1" header="0.5" footer="0.5"/>
  <pageSetup scale="65" orientation="landscape" horizontalDpi="0" verticalDpi="0" r:id="rId1"/>
  <headerFooter alignWithMargins="0"/>
  <colBreaks count="1" manualBreakCount="1">
    <brk id="16" max="18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76"/>
  <sheetViews>
    <sheetView workbookViewId="0"/>
  </sheetViews>
  <sheetFormatPr defaultRowHeight="12.75" x14ac:dyDescent="0.2"/>
  <cols>
    <col min="1" max="1" width="5.7109375" customWidth="1"/>
    <col min="2" max="2" width="15.85546875" customWidth="1"/>
    <col min="3" max="3" width="9.5703125" bestFit="1" customWidth="1"/>
    <col min="7" max="7" width="10.7109375" bestFit="1" customWidth="1"/>
    <col min="8" max="8" width="17.85546875" bestFit="1" customWidth="1"/>
    <col min="10" max="10" width="9.5703125" bestFit="1" customWidth="1"/>
    <col min="11" max="11" width="17.7109375" bestFit="1" customWidth="1"/>
    <col min="14" max="14" width="10" bestFit="1" customWidth="1"/>
    <col min="15" max="15" width="11.5703125" bestFit="1" customWidth="1"/>
    <col min="19" max="19" width="11.5703125" customWidth="1"/>
    <col min="20" max="20" width="12.42578125" customWidth="1"/>
    <col min="21" max="22" width="11.85546875" customWidth="1"/>
    <col min="23" max="24" width="14.7109375" bestFit="1" customWidth="1"/>
    <col min="25" max="25" width="11.85546875" customWidth="1"/>
    <col min="26" max="26" width="11" customWidth="1"/>
    <col min="29" max="29" width="11.28515625" bestFit="1" customWidth="1"/>
    <col min="33" max="33" width="12.5703125" bestFit="1" customWidth="1"/>
    <col min="34" max="34" width="11.5703125" bestFit="1" customWidth="1"/>
  </cols>
  <sheetData>
    <row r="1" spans="2:34" ht="15" x14ac:dyDescent="0.2">
      <c r="B1" s="139" t="s">
        <v>337</v>
      </c>
    </row>
    <row r="2" spans="2:34" ht="15" x14ac:dyDescent="0.2">
      <c r="B2" s="120"/>
    </row>
    <row r="3" spans="2:34" ht="15" x14ac:dyDescent="0.2">
      <c r="B3" s="120"/>
    </row>
    <row r="4" spans="2:34" ht="15" x14ac:dyDescent="0.2">
      <c r="B4" s="120"/>
    </row>
    <row r="6" spans="2:34" x14ac:dyDescent="0.2">
      <c r="C6" s="132" t="s">
        <v>336</v>
      </c>
    </row>
    <row r="7" spans="2:34" x14ac:dyDescent="0.2">
      <c r="C7" s="132" t="s">
        <v>384</v>
      </c>
    </row>
    <row r="8" spans="2:34" x14ac:dyDescent="0.2">
      <c r="C8" s="132" t="s">
        <v>363</v>
      </c>
    </row>
    <row r="11" spans="2:34" x14ac:dyDescent="0.2">
      <c r="B11" s="3" t="s">
        <v>282</v>
      </c>
      <c r="C11" s="6">
        <f>AVERAGE(C19:C176)</f>
        <v>5.3175105569620253</v>
      </c>
      <c r="D11" s="6">
        <f t="shared" ref="D11:AH11" si="0">AVERAGE(D19:D176)</f>
        <v>1.620253164556962</v>
      </c>
      <c r="E11" s="6">
        <f t="shared" si="0"/>
        <v>2.1455696202531644</v>
      </c>
      <c r="F11" s="6">
        <f t="shared" si="0"/>
        <v>4.4113924050632916</v>
      </c>
      <c r="G11" s="6">
        <f t="shared" si="0"/>
        <v>730.21518987341767</v>
      </c>
      <c r="H11" s="6">
        <f t="shared" si="0"/>
        <v>1.8924050632911393</v>
      </c>
      <c r="I11" s="6">
        <f t="shared" si="0"/>
        <v>1.4430379746835442</v>
      </c>
      <c r="J11" s="6">
        <f t="shared" si="0"/>
        <v>706.29202531645569</v>
      </c>
      <c r="K11" s="6">
        <f t="shared" si="0"/>
        <v>1.5759493670886076</v>
      </c>
      <c r="L11" s="6">
        <f t="shared" si="0"/>
        <v>3.1748037974683552</v>
      </c>
      <c r="M11" s="6">
        <f t="shared" si="0"/>
        <v>12.193037974683545</v>
      </c>
      <c r="N11" s="6">
        <f t="shared" si="0"/>
        <v>2.462025316455696</v>
      </c>
      <c r="O11" s="6">
        <f t="shared" si="0"/>
        <v>2.6455696202531644</v>
      </c>
      <c r="P11" s="6">
        <f t="shared" si="0"/>
        <v>120.52025316455696</v>
      </c>
      <c r="Q11" s="6">
        <f t="shared" si="0"/>
        <v>5.5727848417721519</v>
      </c>
      <c r="R11" s="6">
        <f t="shared" si="0"/>
        <v>3.9369198354430357</v>
      </c>
      <c r="S11" s="6">
        <f t="shared" si="0"/>
        <v>11.360759493670885</v>
      </c>
      <c r="T11" s="6">
        <f t="shared" si="0"/>
        <v>2.4683544303797467</v>
      </c>
      <c r="U11" s="6">
        <f t="shared" si="0"/>
        <v>1.9746835443037976</v>
      </c>
      <c r="V11" s="6">
        <f t="shared" si="0"/>
        <v>1.6962025316455696</v>
      </c>
      <c r="W11" s="6">
        <f t="shared" si="0"/>
        <v>0.23417721518987342</v>
      </c>
      <c r="X11" s="6">
        <f t="shared" si="0"/>
        <v>3.450843848101266</v>
      </c>
      <c r="Y11" s="6">
        <f t="shared" si="0"/>
        <v>3.1962025316455698</v>
      </c>
      <c r="Z11" s="6">
        <f t="shared" si="0"/>
        <v>1.1582278481012658</v>
      </c>
      <c r="AA11" s="6">
        <f t="shared" si="0"/>
        <v>0.79746835443037978</v>
      </c>
      <c r="AB11" s="6">
        <f t="shared" si="0"/>
        <v>1.7911392405063291</v>
      </c>
      <c r="AC11" s="6">
        <f t="shared" si="0"/>
        <v>0.11392405063291139</v>
      </c>
      <c r="AD11" s="6">
        <f t="shared" si="0"/>
        <v>0.38607594936708861</v>
      </c>
      <c r="AE11" s="6">
        <f t="shared" si="0"/>
        <v>3.7974683544303799E-2</v>
      </c>
      <c r="AF11" s="6">
        <f t="shared" si="0"/>
        <v>0.22151898734177214</v>
      </c>
      <c r="AG11" s="6">
        <f t="shared" si="0"/>
        <v>8.2278481012658222E-2</v>
      </c>
      <c r="AH11" s="6">
        <f t="shared" si="0"/>
        <v>0.27848101265822783</v>
      </c>
    </row>
    <row r="12" spans="2:34" x14ac:dyDescent="0.2">
      <c r="B12" s="3" t="s">
        <v>283</v>
      </c>
      <c r="C12" s="6">
        <f>MEDIAN(C19:C176)</f>
        <v>6</v>
      </c>
      <c r="D12" s="6">
        <f t="shared" ref="D12:AH12" si="1">MEDIAN(D19:D176)</f>
        <v>2</v>
      </c>
      <c r="E12" s="6">
        <f t="shared" si="1"/>
        <v>1.5</v>
      </c>
      <c r="F12" s="6">
        <f t="shared" si="1"/>
        <v>5</v>
      </c>
      <c r="G12" s="6">
        <f t="shared" si="1"/>
        <v>500</v>
      </c>
      <c r="H12" s="6">
        <f t="shared" si="1"/>
        <v>2</v>
      </c>
      <c r="I12" s="6">
        <f t="shared" si="1"/>
        <v>1</v>
      </c>
      <c r="J12" s="6">
        <f t="shared" si="1"/>
        <v>251.5</v>
      </c>
      <c r="K12" s="6">
        <f t="shared" si="1"/>
        <v>2</v>
      </c>
      <c r="L12" s="6">
        <f t="shared" si="1"/>
        <v>3.2</v>
      </c>
      <c r="M12" s="6">
        <f t="shared" si="1"/>
        <v>7.5</v>
      </c>
      <c r="N12" s="6">
        <f t="shared" si="1"/>
        <v>2</v>
      </c>
      <c r="O12" s="6">
        <f t="shared" si="1"/>
        <v>2</v>
      </c>
      <c r="P12" s="6">
        <f t="shared" si="1"/>
        <v>6</v>
      </c>
      <c r="Q12" s="6">
        <f t="shared" si="1"/>
        <v>5.8666669999999996</v>
      </c>
      <c r="R12" s="6">
        <f t="shared" si="1"/>
        <v>4</v>
      </c>
      <c r="S12" s="6">
        <f t="shared" si="1"/>
        <v>3.5</v>
      </c>
      <c r="T12" s="6">
        <f t="shared" si="1"/>
        <v>2</v>
      </c>
      <c r="U12" s="6">
        <f t="shared" si="1"/>
        <v>2</v>
      </c>
      <c r="V12" s="6">
        <f t="shared" si="1"/>
        <v>1</v>
      </c>
      <c r="W12" s="6">
        <f t="shared" si="1"/>
        <v>0</v>
      </c>
      <c r="X12" s="6">
        <f t="shared" si="1"/>
        <v>3.1166665</v>
      </c>
      <c r="Y12" s="6">
        <f t="shared" si="1"/>
        <v>4</v>
      </c>
      <c r="Z12" s="6">
        <f t="shared" si="1"/>
        <v>1</v>
      </c>
      <c r="AA12" s="6">
        <f t="shared" si="1"/>
        <v>0</v>
      </c>
      <c r="AB12" s="6">
        <f t="shared" si="1"/>
        <v>1</v>
      </c>
      <c r="AC12" s="6">
        <f t="shared" si="1"/>
        <v>0</v>
      </c>
      <c r="AD12" s="6">
        <f t="shared" si="1"/>
        <v>0</v>
      </c>
      <c r="AE12" s="6">
        <f t="shared" si="1"/>
        <v>0</v>
      </c>
      <c r="AF12" s="6">
        <f t="shared" si="1"/>
        <v>0</v>
      </c>
      <c r="AG12" s="6">
        <f t="shared" si="1"/>
        <v>0</v>
      </c>
      <c r="AH12" s="6">
        <f t="shared" si="1"/>
        <v>0</v>
      </c>
    </row>
    <row r="13" spans="2:34" x14ac:dyDescent="0.2">
      <c r="B13" s="3" t="s">
        <v>284</v>
      </c>
      <c r="C13" s="6">
        <f>MODE(C19:C176)</f>
        <v>6</v>
      </c>
      <c r="D13" s="6">
        <f t="shared" ref="D13:AH13" si="2">MODE(D19:D176)</f>
        <v>2</v>
      </c>
      <c r="E13" s="6">
        <f t="shared" si="2"/>
        <v>1</v>
      </c>
      <c r="F13" s="6">
        <f t="shared" si="2"/>
        <v>7</v>
      </c>
      <c r="G13" s="6">
        <f t="shared" si="2"/>
        <v>500</v>
      </c>
      <c r="H13" s="6">
        <f t="shared" si="2"/>
        <v>2</v>
      </c>
      <c r="I13" s="6">
        <f t="shared" si="2"/>
        <v>1</v>
      </c>
      <c r="J13" s="6">
        <f t="shared" si="2"/>
        <v>0</v>
      </c>
      <c r="K13" s="6">
        <f t="shared" si="2"/>
        <v>2</v>
      </c>
      <c r="L13" s="6">
        <f t="shared" si="2"/>
        <v>3</v>
      </c>
      <c r="M13" s="6">
        <f t="shared" si="2"/>
        <v>0</v>
      </c>
      <c r="N13" s="6">
        <f t="shared" si="2"/>
        <v>2</v>
      </c>
      <c r="O13" s="6">
        <f t="shared" si="2"/>
        <v>2</v>
      </c>
      <c r="P13" s="6">
        <f t="shared" si="2"/>
        <v>3</v>
      </c>
      <c r="Q13" s="6">
        <f t="shared" si="2"/>
        <v>6</v>
      </c>
      <c r="R13" s="6">
        <f t="shared" si="2"/>
        <v>4</v>
      </c>
      <c r="S13" s="6">
        <f t="shared" si="2"/>
        <v>0</v>
      </c>
      <c r="T13" s="6">
        <f t="shared" si="2"/>
        <v>2</v>
      </c>
      <c r="U13" s="6">
        <f t="shared" si="2"/>
        <v>2</v>
      </c>
      <c r="V13" s="6">
        <f t="shared" si="2"/>
        <v>1</v>
      </c>
      <c r="W13" s="6">
        <f t="shared" si="2"/>
        <v>0</v>
      </c>
      <c r="X13" s="6">
        <f t="shared" si="2"/>
        <v>2</v>
      </c>
      <c r="Y13" s="6">
        <f t="shared" si="2"/>
        <v>4</v>
      </c>
      <c r="Z13" s="6">
        <f t="shared" si="2"/>
        <v>1</v>
      </c>
      <c r="AA13" s="6">
        <f t="shared" si="2"/>
        <v>0</v>
      </c>
      <c r="AB13" s="6">
        <f t="shared" si="2"/>
        <v>1</v>
      </c>
      <c r="AC13" s="6">
        <f t="shared" si="2"/>
        <v>0</v>
      </c>
      <c r="AD13" s="6">
        <f t="shared" si="2"/>
        <v>0</v>
      </c>
      <c r="AE13" s="6">
        <f t="shared" si="2"/>
        <v>0</v>
      </c>
      <c r="AF13" s="6">
        <f t="shared" si="2"/>
        <v>0</v>
      </c>
      <c r="AG13" s="6">
        <f t="shared" si="2"/>
        <v>0</v>
      </c>
      <c r="AH13" s="6">
        <f t="shared" si="2"/>
        <v>0</v>
      </c>
    </row>
    <row r="14" spans="2:34" x14ac:dyDescent="0.2">
      <c r="B14" s="3" t="s">
        <v>295</v>
      </c>
      <c r="C14" s="6">
        <f>MIN(C19:C176)</f>
        <v>1</v>
      </c>
      <c r="D14" s="6">
        <f t="shared" ref="D14:AH14" si="3">MIN(D19:D176)</f>
        <v>1</v>
      </c>
      <c r="E14" s="6">
        <f t="shared" si="3"/>
        <v>1</v>
      </c>
      <c r="F14" s="6">
        <f t="shared" si="3"/>
        <v>1</v>
      </c>
      <c r="G14" s="6">
        <f t="shared" si="3"/>
        <v>1</v>
      </c>
      <c r="H14" s="6">
        <f t="shared" si="3"/>
        <v>1</v>
      </c>
      <c r="I14" s="6">
        <f t="shared" si="3"/>
        <v>1</v>
      </c>
      <c r="J14" s="6">
        <f t="shared" si="3"/>
        <v>0</v>
      </c>
      <c r="K14" s="6">
        <f t="shared" si="3"/>
        <v>1</v>
      </c>
      <c r="L14" s="6">
        <f t="shared" si="3"/>
        <v>1.6</v>
      </c>
      <c r="M14" s="6">
        <f t="shared" si="3"/>
        <v>0</v>
      </c>
      <c r="N14" s="6">
        <f t="shared" si="3"/>
        <v>0</v>
      </c>
      <c r="O14" s="6">
        <f t="shared" si="3"/>
        <v>1</v>
      </c>
      <c r="P14" s="6">
        <f t="shared" si="3"/>
        <v>0</v>
      </c>
      <c r="Q14" s="6">
        <f t="shared" si="3"/>
        <v>1</v>
      </c>
      <c r="R14" s="6">
        <f t="shared" si="3"/>
        <v>1</v>
      </c>
      <c r="S14" s="6">
        <f t="shared" si="3"/>
        <v>0</v>
      </c>
      <c r="T14" s="6">
        <f t="shared" si="3"/>
        <v>1</v>
      </c>
      <c r="U14" s="6">
        <f t="shared" si="3"/>
        <v>1</v>
      </c>
      <c r="V14" s="6">
        <f t="shared" si="3"/>
        <v>1</v>
      </c>
      <c r="W14" s="6">
        <f t="shared" si="3"/>
        <v>0</v>
      </c>
      <c r="X14" s="6">
        <f t="shared" si="3"/>
        <v>1</v>
      </c>
      <c r="Y14" s="6">
        <f t="shared" si="3"/>
        <v>1</v>
      </c>
      <c r="Z14" s="6">
        <f t="shared" si="3"/>
        <v>1</v>
      </c>
      <c r="AA14" s="6">
        <f t="shared" si="3"/>
        <v>0</v>
      </c>
      <c r="AB14" s="6">
        <f t="shared" si="3"/>
        <v>1</v>
      </c>
      <c r="AC14" s="6">
        <f t="shared" si="3"/>
        <v>0</v>
      </c>
      <c r="AD14" s="6">
        <f t="shared" si="3"/>
        <v>0</v>
      </c>
      <c r="AE14" s="6">
        <f t="shared" si="3"/>
        <v>0</v>
      </c>
      <c r="AF14" s="6">
        <f t="shared" si="3"/>
        <v>0</v>
      </c>
      <c r="AG14" s="6">
        <f t="shared" si="3"/>
        <v>0</v>
      </c>
      <c r="AH14" s="6">
        <f t="shared" si="3"/>
        <v>0</v>
      </c>
    </row>
    <row r="15" spans="2:34" x14ac:dyDescent="0.2">
      <c r="B15" s="3" t="s">
        <v>296</v>
      </c>
      <c r="C15" s="6">
        <f>MAX(C19:C176)</f>
        <v>7</v>
      </c>
      <c r="D15" s="6">
        <f t="shared" ref="D15:AH15" si="4">MAX(D19:D176)</f>
        <v>3</v>
      </c>
      <c r="E15" s="6">
        <f t="shared" si="4"/>
        <v>5</v>
      </c>
      <c r="F15" s="6">
        <f t="shared" si="4"/>
        <v>8</v>
      </c>
      <c r="G15" s="6">
        <f t="shared" si="4"/>
        <v>15000</v>
      </c>
      <c r="H15" s="6">
        <f t="shared" si="4"/>
        <v>2</v>
      </c>
      <c r="I15" s="6">
        <f t="shared" si="4"/>
        <v>6</v>
      </c>
      <c r="J15" s="6">
        <f t="shared" si="4"/>
        <v>12000</v>
      </c>
      <c r="K15" s="6">
        <f t="shared" si="4"/>
        <v>2</v>
      </c>
      <c r="L15" s="6">
        <f t="shared" si="4"/>
        <v>4</v>
      </c>
      <c r="M15" s="6">
        <f t="shared" si="4"/>
        <v>60</v>
      </c>
      <c r="N15" s="6">
        <f t="shared" si="4"/>
        <v>8</v>
      </c>
      <c r="O15" s="6">
        <f t="shared" si="4"/>
        <v>10</v>
      </c>
      <c r="P15" s="6">
        <f t="shared" si="4"/>
        <v>2003</v>
      </c>
      <c r="Q15" s="6">
        <f t="shared" si="4"/>
        <v>7</v>
      </c>
      <c r="R15" s="6">
        <f t="shared" si="4"/>
        <v>6.9</v>
      </c>
      <c r="S15" s="6">
        <f t="shared" si="4"/>
        <v>100</v>
      </c>
      <c r="T15" s="6">
        <f t="shared" si="4"/>
        <v>4</v>
      </c>
      <c r="U15" s="6">
        <f t="shared" si="4"/>
        <v>3</v>
      </c>
      <c r="V15" s="6">
        <f t="shared" si="4"/>
        <v>5</v>
      </c>
      <c r="W15" s="6">
        <f t="shared" si="4"/>
        <v>1</v>
      </c>
      <c r="X15" s="6">
        <f t="shared" si="4"/>
        <v>7</v>
      </c>
      <c r="Y15" s="6">
        <f t="shared" si="4"/>
        <v>4</v>
      </c>
      <c r="Z15" s="6">
        <f t="shared" si="4"/>
        <v>3</v>
      </c>
      <c r="AA15" s="6">
        <f t="shared" si="4"/>
        <v>2</v>
      </c>
      <c r="AB15" s="6">
        <f t="shared" si="4"/>
        <v>4</v>
      </c>
      <c r="AC15" s="6">
        <f t="shared" si="4"/>
        <v>1</v>
      </c>
      <c r="AD15" s="6">
        <f t="shared" si="4"/>
        <v>1</v>
      </c>
      <c r="AE15" s="6">
        <f t="shared" si="4"/>
        <v>1</v>
      </c>
      <c r="AF15" s="6">
        <f t="shared" si="4"/>
        <v>1</v>
      </c>
      <c r="AG15" s="6">
        <f t="shared" si="4"/>
        <v>1</v>
      </c>
      <c r="AH15" s="6">
        <f t="shared" si="4"/>
        <v>1</v>
      </c>
    </row>
    <row r="16" spans="2:34" x14ac:dyDescent="0.2">
      <c r="AC16" s="149" t="s">
        <v>277</v>
      </c>
      <c r="AD16" s="149"/>
      <c r="AE16" s="149"/>
      <c r="AF16" s="149"/>
      <c r="AG16" s="149"/>
      <c r="AH16" s="149"/>
    </row>
    <row r="17" spans="2:34" x14ac:dyDescent="0.2">
      <c r="C17" s="4" t="s">
        <v>239</v>
      </c>
      <c r="D17" s="4" t="s">
        <v>240</v>
      </c>
      <c r="E17" s="4" t="s">
        <v>241</v>
      </c>
      <c r="F17" s="4" t="s">
        <v>242</v>
      </c>
      <c r="G17" s="4" t="s">
        <v>243</v>
      </c>
      <c r="H17" s="4" t="s">
        <v>244</v>
      </c>
      <c r="I17" s="4" t="s">
        <v>245</v>
      </c>
      <c r="J17" s="4" t="s">
        <v>246</v>
      </c>
      <c r="K17" s="4" t="s">
        <v>247</v>
      </c>
      <c r="L17" s="4" t="s">
        <v>248</v>
      </c>
      <c r="M17" s="4" t="s">
        <v>249</v>
      </c>
      <c r="N17" s="4" t="s">
        <v>250</v>
      </c>
      <c r="O17" s="4" t="s">
        <v>251</v>
      </c>
      <c r="P17" s="4" t="s">
        <v>252</v>
      </c>
      <c r="Q17" s="4" t="s">
        <v>253</v>
      </c>
      <c r="R17" s="4" t="s">
        <v>254</v>
      </c>
      <c r="S17" s="4" t="s">
        <v>255</v>
      </c>
      <c r="T17" s="4" t="s">
        <v>256</v>
      </c>
      <c r="U17" s="4" t="s">
        <v>257</v>
      </c>
      <c r="V17" s="4" t="s">
        <v>258</v>
      </c>
      <c r="W17" s="4" t="s">
        <v>259</v>
      </c>
      <c r="X17" s="4" t="s">
        <v>260</v>
      </c>
      <c r="Y17" s="4" t="s">
        <v>261</v>
      </c>
      <c r="Z17" s="4" t="s">
        <v>262</v>
      </c>
      <c r="AA17" s="4" t="s">
        <v>263</v>
      </c>
      <c r="AB17" s="4" t="s">
        <v>264</v>
      </c>
      <c r="AC17" s="4" t="s">
        <v>265</v>
      </c>
      <c r="AD17" s="4" t="s">
        <v>266</v>
      </c>
      <c r="AE17" s="4" t="s">
        <v>267</v>
      </c>
      <c r="AF17" s="4" t="s">
        <v>268</v>
      </c>
      <c r="AG17" s="4" t="s">
        <v>269</v>
      </c>
      <c r="AH17" s="4" t="s">
        <v>270</v>
      </c>
    </row>
    <row r="18" spans="2:34" x14ac:dyDescent="0.2">
      <c r="B18" s="7" t="s">
        <v>294</v>
      </c>
      <c r="C18" s="3" t="s">
        <v>208</v>
      </c>
      <c r="D18" s="3" t="s">
        <v>209</v>
      </c>
      <c r="E18" s="3" t="s">
        <v>210</v>
      </c>
      <c r="F18" s="3" t="s">
        <v>226</v>
      </c>
      <c r="G18" s="3" t="s">
        <v>211</v>
      </c>
      <c r="H18" s="3" t="s">
        <v>322</v>
      </c>
      <c r="I18" s="3" t="s">
        <v>317</v>
      </c>
      <c r="J18" s="3" t="s">
        <v>212</v>
      </c>
      <c r="K18" s="3" t="s">
        <v>323</v>
      </c>
      <c r="L18" s="3" t="s">
        <v>213</v>
      </c>
      <c r="M18" s="3" t="s">
        <v>214</v>
      </c>
      <c r="N18" s="3" t="s">
        <v>281</v>
      </c>
      <c r="O18" s="3" t="s">
        <v>215</v>
      </c>
      <c r="P18" s="3" t="s">
        <v>216</v>
      </c>
      <c r="Q18" s="3" t="s">
        <v>217</v>
      </c>
      <c r="R18" s="3" t="s">
        <v>218</v>
      </c>
      <c r="S18" s="3" t="s">
        <v>219</v>
      </c>
      <c r="T18" s="3" t="s">
        <v>324</v>
      </c>
      <c r="U18" s="3" t="s">
        <v>221</v>
      </c>
      <c r="V18" s="3" t="s">
        <v>220</v>
      </c>
      <c r="W18" s="3" t="s">
        <v>280</v>
      </c>
      <c r="X18" s="3" t="s">
        <v>279</v>
      </c>
      <c r="Y18" s="3" t="s">
        <v>222</v>
      </c>
      <c r="Z18" s="3" t="s">
        <v>223</v>
      </c>
      <c r="AA18" s="3" t="s">
        <v>224</v>
      </c>
      <c r="AB18" s="3" t="s">
        <v>225</v>
      </c>
      <c r="AC18" s="3" t="s">
        <v>273</v>
      </c>
      <c r="AD18" s="3" t="s">
        <v>274</v>
      </c>
      <c r="AE18" s="3" t="s">
        <v>275</v>
      </c>
      <c r="AF18" s="3" t="s">
        <v>276</v>
      </c>
      <c r="AG18" s="3" t="s">
        <v>292</v>
      </c>
      <c r="AH18" s="3" t="s">
        <v>278</v>
      </c>
    </row>
    <row r="19" spans="2:34" x14ac:dyDescent="0.2">
      <c r="B19" s="7" t="s">
        <v>50</v>
      </c>
      <c r="C19" s="5">
        <v>5.3666669999999996</v>
      </c>
      <c r="D19">
        <v>2</v>
      </c>
      <c r="E19">
        <v>1</v>
      </c>
      <c r="F19">
        <v>7</v>
      </c>
      <c r="G19">
        <v>179</v>
      </c>
      <c r="H19">
        <v>1</v>
      </c>
      <c r="I19">
        <v>1</v>
      </c>
      <c r="J19" s="6">
        <v>194.85</v>
      </c>
      <c r="K19">
        <v>1</v>
      </c>
      <c r="L19" s="6">
        <v>1.9</v>
      </c>
      <c r="M19">
        <v>20</v>
      </c>
      <c r="N19">
        <v>2</v>
      </c>
      <c r="O19">
        <v>6</v>
      </c>
      <c r="P19">
        <v>0</v>
      </c>
      <c r="Q19" s="5">
        <v>6</v>
      </c>
      <c r="R19" s="5">
        <v>3.4</v>
      </c>
      <c r="S19">
        <v>35</v>
      </c>
      <c r="T19">
        <v>1</v>
      </c>
      <c r="U19">
        <v>1</v>
      </c>
      <c r="V19">
        <v>4</v>
      </c>
      <c r="W19">
        <v>0</v>
      </c>
      <c r="X19" s="5">
        <v>1.5333330000000001</v>
      </c>
      <c r="Y19">
        <v>4</v>
      </c>
      <c r="Z19">
        <v>1</v>
      </c>
      <c r="AA19">
        <v>2</v>
      </c>
      <c r="AB19">
        <v>1</v>
      </c>
      <c r="AC19">
        <v>0</v>
      </c>
      <c r="AD19">
        <v>0</v>
      </c>
      <c r="AE19">
        <v>0</v>
      </c>
      <c r="AF19">
        <v>0</v>
      </c>
      <c r="AG19">
        <v>0</v>
      </c>
      <c r="AH19">
        <v>0</v>
      </c>
    </row>
    <row r="20" spans="2:34" x14ac:dyDescent="0.2">
      <c r="B20" s="7" t="s">
        <v>51</v>
      </c>
      <c r="C20" s="5">
        <v>6.1666670000000003</v>
      </c>
      <c r="D20">
        <v>2</v>
      </c>
      <c r="E20">
        <v>1</v>
      </c>
      <c r="F20">
        <v>7</v>
      </c>
      <c r="G20">
        <v>400</v>
      </c>
      <c r="H20">
        <v>2</v>
      </c>
      <c r="I20">
        <v>1</v>
      </c>
      <c r="J20" s="6">
        <v>700</v>
      </c>
      <c r="K20">
        <v>2</v>
      </c>
      <c r="L20" s="6">
        <v>3.6</v>
      </c>
      <c r="M20">
        <v>10</v>
      </c>
      <c r="N20">
        <v>3</v>
      </c>
      <c r="O20">
        <v>3</v>
      </c>
      <c r="P20">
        <v>3</v>
      </c>
      <c r="Q20" s="5">
        <v>6.3</v>
      </c>
      <c r="R20" s="5">
        <v>2.0333329999999998</v>
      </c>
      <c r="S20">
        <v>1</v>
      </c>
      <c r="T20">
        <v>3</v>
      </c>
      <c r="U20">
        <v>3</v>
      </c>
      <c r="V20">
        <v>1</v>
      </c>
      <c r="W20">
        <v>0</v>
      </c>
      <c r="X20" s="5">
        <v>1.8</v>
      </c>
      <c r="Y20">
        <v>4</v>
      </c>
      <c r="Z20">
        <v>1</v>
      </c>
      <c r="AA20">
        <v>1</v>
      </c>
      <c r="AB20">
        <v>4</v>
      </c>
      <c r="AC20">
        <v>0</v>
      </c>
      <c r="AD20">
        <v>0</v>
      </c>
      <c r="AE20">
        <v>0</v>
      </c>
      <c r="AF20">
        <v>0</v>
      </c>
      <c r="AG20">
        <v>0</v>
      </c>
      <c r="AH20">
        <v>0</v>
      </c>
    </row>
    <row r="21" spans="2:34" x14ac:dyDescent="0.2">
      <c r="B21" s="7" t="s">
        <v>52</v>
      </c>
      <c r="C21" s="5">
        <v>2.4</v>
      </c>
      <c r="D21">
        <v>2</v>
      </c>
      <c r="E21">
        <v>1</v>
      </c>
      <c r="F21">
        <v>1</v>
      </c>
      <c r="G21">
        <v>1000</v>
      </c>
      <c r="H21">
        <v>2</v>
      </c>
      <c r="I21">
        <v>4</v>
      </c>
      <c r="J21" s="6">
        <v>70</v>
      </c>
      <c r="K21">
        <v>2</v>
      </c>
      <c r="L21" s="6">
        <v>2.7</v>
      </c>
      <c r="M21">
        <v>0</v>
      </c>
      <c r="N21">
        <v>2</v>
      </c>
      <c r="O21">
        <v>3</v>
      </c>
      <c r="P21">
        <v>5</v>
      </c>
      <c r="Q21" s="5">
        <v>6.1</v>
      </c>
      <c r="R21" s="5">
        <v>2.733333</v>
      </c>
      <c r="S21">
        <v>10</v>
      </c>
      <c r="T21">
        <v>2</v>
      </c>
      <c r="U21">
        <v>2</v>
      </c>
      <c r="V21">
        <v>4</v>
      </c>
      <c r="W21">
        <v>0</v>
      </c>
      <c r="X21" s="5">
        <v>1.3</v>
      </c>
      <c r="Y21">
        <v>4</v>
      </c>
      <c r="Z21">
        <v>1</v>
      </c>
      <c r="AA21">
        <v>0</v>
      </c>
      <c r="AB21">
        <v>1</v>
      </c>
      <c r="AC21">
        <v>0</v>
      </c>
      <c r="AD21">
        <v>0</v>
      </c>
      <c r="AE21">
        <v>0</v>
      </c>
      <c r="AF21">
        <v>0</v>
      </c>
      <c r="AG21">
        <v>0</v>
      </c>
      <c r="AH21">
        <v>0</v>
      </c>
    </row>
    <row r="22" spans="2:34" x14ac:dyDescent="0.2">
      <c r="B22" s="7" t="s">
        <v>53</v>
      </c>
      <c r="C22" s="5">
        <v>6.5333329999999998</v>
      </c>
      <c r="D22">
        <v>2</v>
      </c>
      <c r="E22">
        <v>1</v>
      </c>
      <c r="F22">
        <v>1</v>
      </c>
      <c r="G22">
        <v>300</v>
      </c>
      <c r="H22">
        <v>2</v>
      </c>
      <c r="I22">
        <v>3</v>
      </c>
      <c r="J22" s="6">
        <v>200</v>
      </c>
      <c r="K22">
        <v>2</v>
      </c>
      <c r="L22" s="6">
        <v>3.7</v>
      </c>
      <c r="M22">
        <v>0</v>
      </c>
      <c r="N22">
        <v>2</v>
      </c>
      <c r="O22">
        <v>2</v>
      </c>
      <c r="P22">
        <v>3</v>
      </c>
      <c r="Q22" s="5">
        <v>5.5</v>
      </c>
      <c r="R22" s="5">
        <v>3.233333</v>
      </c>
      <c r="S22">
        <v>0</v>
      </c>
      <c r="T22">
        <v>3</v>
      </c>
      <c r="U22">
        <v>3</v>
      </c>
      <c r="V22">
        <v>1</v>
      </c>
      <c r="W22">
        <v>0</v>
      </c>
      <c r="X22" s="5">
        <v>2.1333329999999999</v>
      </c>
      <c r="Y22">
        <v>4</v>
      </c>
      <c r="Z22">
        <v>1</v>
      </c>
      <c r="AA22">
        <v>2</v>
      </c>
      <c r="AB22">
        <v>1</v>
      </c>
      <c r="AC22">
        <v>0</v>
      </c>
      <c r="AD22">
        <v>0</v>
      </c>
      <c r="AE22">
        <v>0</v>
      </c>
      <c r="AF22">
        <v>0</v>
      </c>
      <c r="AG22">
        <v>0</v>
      </c>
      <c r="AH22">
        <v>0</v>
      </c>
    </row>
    <row r="23" spans="2:34" x14ac:dyDescent="0.2">
      <c r="B23" s="7" t="s">
        <v>54</v>
      </c>
      <c r="C23" s="5">
        <v>5.0999999999999996</v>
      </c>
      <c r="D23">
        <v>2</v>
      </c>
      <c r="E23">
        <v>1</v>
      </c>
      <c r="F23">
        <v>3</v>
      </c>
      <c r="G23">
        <v>700</v>
      </c>
      <c r="H23">
        <v>2</v>
      </c>
      <c r="I23">
        <v>2</v>
      </c>
      <c r="J23" s="6">
        <v>200</v>
      </c>
      <c r="K23">
        <v>2</v>
      </c>
      <c r="L23" s="6">
        <v>3.53</v>
      </c>
      <c r="M23">
        <v>2</v>
      </c>
      <c r="N23">
        <v>2</v>
      </c>
      <c r="O23">
        <v>3</v>
      </c>
      <c r="P23">
        <v>6</v>
      </c>
      <c r="Q23" s="5">
        <v>6.1333330000000004</v>
      </c>
      <c r="R23" s="5">
        <v>2.5</v>
      </c>
      <c r="S23">
        <v>0</v>
      </c>
      <c r="T23">
        <v>3</v>
      </c>
      <c r="U23">
        <v>2</v>
      </c>
      <c r="V23">
        <v>1</v>
      </c>
      <c r="W23">
        <v>0</v>
      </c>
      <c r="X23" s="5">
        <v>4.5999999999999996</v>
      </c>
      <c r="Y23">
        <v>3</v>
      </c>
      <c r="Z23">
        <v>2</v>
      </c>
      <c r="AA23">
        <v>1</v>
      </c>
      <c r="AB23">
        <v>2</v>
      </c>
      <c r="AC23">
        <v>0</v>
      </c>
      <c r="AD23">
        <v>1</v>
      </c>
      <c r="AE23">
        <v>0</v>
      </c>
      <c r="AF23">
        <v>1</v>
      </c>
      <c r="AG23">
        <v>1</v>
      </c>
      <c r="AH23">
        <v>0</v>
      </c>
    </row>
    <row r="24" spans="2:34" x14ac:dyDescent="0.2">
      <c r="B24" s="7" t="s">
        <v>55</v>
      </c>
      <c r="C24" s="5">
        <v>5.0333329999999998</v>
      </c>
      <c r="D24">
        <v>2</v>
      </c>
      <c r="E24">
        <v>2</v>
      </c>
      <c r="F24">
        <v>7</v>
      </c>
      <c r="G24">
        <v>1</v>
      </c>
      <c r="H24">
        <v>1</v>
      </c>
      <c r="I24">
        <v>2</v>
      </c>
      <c r="J24" s="6">
        <v>2000</v>
      </c>
      <c r="K24">
        <v>2</v>
      </c>
      <c r="L24" s="6">
        <v>2.4</v>
      </c>
      <c r="M24">
        <v>0</v>
      </c>
      <c r="N24">
        <v>6</v>
      </c>
      <c r="O24">
        <v>2</v>
      </c>
      <c r="P24">
        <v>7</v>
      </c>
      <c r="Q24" s="5">
        <v>5.0666669999999998</v>
      </c>
      <c r="R24" s="5">
        <v>2.4666670000000002</v>
      </c>
      <c r="S24">
        <v>1</v>
      </c>
      <c r="T24">
        <v>3</v>
      </c>
      <c r="U24">
        <v>2</v>
      </c>
      <c r="V24">
        <v>2</v>
      </c>
      <c r="W24">
        <v>0</v>
      </c>
      <c r="X24" s="5">
        <v>4</v>
      </c>
      <c r="Y24">
        <v>4</v>
      </c>
      <c r="Z24">
        <v>2</v>
      </c>
      <c r="AA24">
        <v>1</v>
      </c>
      <c r="AB24">
        <v>3</v>
      </c>
      <c r="AC24">
        <v>1</v>
      </c>
      <c r="AD24">
        <v>1</v>
      </c>
      <c r="AE24">
        <v>0</v>
      </c>
      <c r="AF24">
        <v>1</v>
      </c>
      <c r="AG24">
        <v>1</v>
      </c>
      <c r="AH24">
        <v>0</v>
      </c>
    </row>
    <row r="25" spans="2:34" x14ac:dyDescent="0.2">
      <c r="B25" s="7" t="s">
        <v>56</v>
      </c>
      <c r="C25" s="5">
        <v>5.5333329999999998</v>
      </c>
      <c r="D25">
        <v>2</v>
      </c>
      <c r="E25">
        <v>1</v>
      </c>
      <c r="F25">
        <v>8</v>
      </c>
      <c r="G25">
        <v>300</v>
      </c>
      <c r="H25">
        <v>2</v>
      </c>
      <c r="I25">
        <v>1</v>
      </c>
      <c r="J25" s="6">
        <v>500</v>
      </c>
      <c r="K25">
        <v>2</v>
      </c>
      <c r="L25" s="6">
        <v>3.55</v>
      </c>
      <c r="M25">
        <v>0</v>
      </c>
      <c r="N25">
        <v>2</v>
      </c>
      <c r="O25">
        <v>2</v>
      </c>
      <c r="P25">
        <v>4</v>
      </c>
      <c r="Q25" s="5">
        <v>5.5666669999999998</v>
      </c>
      <c r="R25" s="5">
        <v>4</v>
      </c>
      <c r="S25">
        <v>0</v>
      </c>
      <c r="T25">
        <v>2</v>
      </c>
      <c r="U25">
        <v>2</v>
      </c>
      <c r="V25">
        <v>1</v>
      </c>
      <c r="W25">
        <v>0</v>
      </c>
      <c r="X25" s="5">
        <v>1</v>
      </c>
      <c r="Y25">
        <v>4</v>
      </c>
      <c r="Z25">
        <v>1</v>
      </c>
      <c r="AA25">
        <v>0</v>
      </c>
      <c r="AB25">
        <v>3</v>
      </c>
      <c r="AC25">
        <v>0</v>
      </c>
      <c r="AD25">
        <v>0</v>
      </c>
      <c r="AE25">
        <v>0</v>
      </c>
      <c r="AF25">
        <v>0</v>
      </c>
      <c r="AG25">
        <v>0</v>
      </c>
      <c r="AH25">
        <v>1</v>
      </c>
    </row>
    <row r="26" spans="2:34" x14ac:dyDescent="0.2">
      <c r="B26" s="7" t="s">
        <v>57</v>
      </c>
      <c r="C26" s="5">
        <v>6.3</v>
      </c>
      <c r="D26">
        <v>2</v>
      </c>
      <c r="E26">
        <v>1</v>
      </c>
      <c r="F26">
        <v>5</v>
      </c>
      <c r="G26">
        <v>400</v>
      </c>
      <c r="H26">
        <v>2</v>
      </c>
      <c r="I26">
        <v>1</v>
      </c>
      <c r="J26" s="6">
        <v>700</v>
      </c>
      <c r="K26">
        <v>2</v>
      </c>
      <c r="L26" s="6">
        <v>2.9</v>
      </c>
      <c r="M26">
        <v>15</v>
      </c>
      <c r="N26">
        <v>4</v>
      </c>
      <c r="O26">
        <v>4</v>
      </c>
      <c r="P26">
        <v>8</v>
      </c>
      <c r="Q26" s="5">
        <v>5.766667</v>
      </c>
      <c r="R26" s="5">
        <v>3.9666670000000002</v>
      </c>
      <c r="S26">
        <v>4</v>
      </c>
      <c r="T26">
        <v>3</v>
      </c>
      <c r="U26">
        <v>1</v>
      </c>
      <c r="V26">
        <v>3</v>
      </c>
      <c r="W26">
        <v>1</v>
      </c>
      <c r="X26" s="5">
        <v>5.4333330000000002</v>
      </c>
      <c r="Y26">
        <v>4</v>
      </c>
      <c r="Z26">
        <v>1</v>
      </c>
      <c r="AA26">
        <v>0</v>
      </c>
      <c r="AB26">
        <v>1</v>
      </c>
      <c r="AC26">
        <v>0</v>
      </c>
      <c r="AD26">
        <v>0</v>
      </c>
      <c r="AE26">
        <v>0</v>
      </c>
      <c r="AF26">
        <v>0</v>
      </c>
      <c r="AG26">
        <v>0</v>
      </c>
      <c r="AH26">
        <v>0</v>
      </c>
    </row>
    <row r="27" spans="2:34" x14ac:dyDescent="0.2">
      <c r="B27" s="7" t="s">
        <v>58</v>
      </c>
      <c r="C27" s="5">
        <v>5.7</v>
      </c>
      <c r="D27">
        <v>2</v>
      </c>
      <c r="E27">
        <v>1</v>
      </c>
      <c r="F27">
        <v>2</v>
      </c>
      <c r="G27">
        <v>400</v>
      </c>
      <c r="H27">
        <v>2</v>
      </c>
      <c r="I27">
        <v>1</v>
      </c>
      <c r="J27" s="6">
        <v>0</v>
      </c>
      <c r="K27">
        <v>1</v>
      </c>
      <c r="L27" s="6">
        <v>3.07</v>
      </c>
      <c r="M27">
        <v>10</v>
      </c>
      <c r="N27">
        <v>2</v>
      </c>
      <c r="O27">
        <v>2</v>
      </c>
      <c r="P27">
        <v>14</v>
      </c>
      <c r="Q27" s="5">
        <v>6.733333</v>
      </c>
      <c r="R27" s="5">
        <v>1.5</v>
      </c>
      <c r="S27">
        <v>10</v>
      </c>
      <c r="T27">
        <v>1</v>
      </c>
      <c r="U27">
        <v>2</v>
      </c>
      <c r="V27">
        <v>2</v>
      </c>
      <c r="W27">
        <v>0</v>
      </c>
      <c r="X27" s="5">
        <v>1.0333330000000001</v>
      </c>
      <c r="Y27">
        <v>4</v>
      </c>
      <c r="Z27">
        <v>1</v>
      </c>
      <c r="AA27">
        <v>0</v>
      </c>
      <c r="AB27">
        <v>4</v>
      </c>
      <c r="AC27">
        <v>0</v>
      </c>
      <c r="AD27">
        <v>1</v>
      </c>
      <c r="AE27">
        <v>0</v>
      </c>
      <c r="AF27">
        <v>1</v>
      </c>
      <c r="AG27">
        <v>0</v>
      </c>
      <c r="AH27">
        <v>1</v>
      </c>
    </row>
    <row r="28" spans="2:34" x14ac:dyDescent="0.2">
      <c r="B28" s="7" t="s">
        <v>59</v>
      </c>
      <c r="C28" s="5">
        <v>3.6</v>
      </c>
      <c r="D28">
        <v>2</v>
      </c>
      <c r="E28">
        <v>1</v>
      </c>
      <c r="F28">
        <v>7</v>
      </c>
      <c r="G28">
        <v>843</v>
      </c>
      <c r="H28">
        <v>1</v>
      </c>
      <c r="I28">
        <v>3</v>
      </c>
      <c r="J28" s="6">
        <v>190.52</v>
      </c>
      <c r="K28">
        <v>1</v>
      </c>
      <c r="L28" s="6">
        <v>3.62</v>
      </c>
      <c r="M28">
        <v>16</v>
      </c>
      <c r="N28">
        <v>2</v>
      </c>
      <c r="O28">
        <v>2</v>
      </c>
      <c r="P28">
        <v>5</v>
      </c>
      <c r="Q28" s="5">
        <v>5.5666669999999998</v>
      </c>
      <c r="R28" s="5">
        <v>6.1666670000000003</v>
      </c>
      <c r="S28">
        <v>20</v>
      </c>
      <c r="T28">
        <v>2</v>
      </c>
      <c r="U28">
        <v>2</v>
      </c>
      <c r="V28">
        <v>3</v>
      </c>
      <c r="W28">
        <v>0</v>
      </c>
      <c r="X28" s="5">
        <v>2.266667</v>
      </c>
      <c r="Y28">
        <v>4</v>
      </c>
      <c r="Z28">
        <v>2</v>
      </c>
      <c r="AA28">
        <v>1</v>
      </c>
      <c r="AB28">
        <v>1</v>
      </c>
      <c r="AC28">
        <v>0</v>
      </c>
      <c r="AD28">
        <v>1</v>
      </c>
      <c r="AE28">
        <v>0</v>
      </c>
      <c r="AF28">
        <v>0</v>
      </c>
      <c r="AG28">
        <v>0</v>
      </c>
      <c r="AH28">
        <v>0</v>
      </c>
    </row>
    <row r="29" spans="2:34" x14ac:dyDescent="0.2">
      <c r="B29" s="7" t="s">
        <v>60</v>
      </c>
      <c r="C29" s="5">
        <v>4.1666670000000003</v>
      </c>
      <c r="D29">
        <v>2</v>
      </c>
      <c r="E29">
        <v>5</v>
      </c>
      <c r="F29">
        <v>7</v>
      </c>
      <c r="G29">
        <v>250</v>
      </c>
      <c r="H29">
        <v>2</v>
      </c>
      <c r="I29">
        <v>1</v>
      </c>
      <c r="J29" s="6">
        <v>1000</v>
      </c>
      <c r="K29">
        <v>2</v>
      </c>
      <c r="L29" s="6">
        <v>3.3</v>
      </c>
      <c r="M29">
        <v>10</v>
      </c>
      <c r="N29">
        <v>2</v>
      </c>
      <c r="O29">
        <v>2</v>
      </c>
      <c r="P29">
        <v>10</v>
      </c>
      <c r="Q29" s="5">
        <v>6</v>
      </c>
      <c r="R29" s="5">
        <v>5.4333330000000002</v>
      </c>
      <c r="S29">
        <v>5</v>
      </c>
      <c r="T29">
        <v>3</v>
      </c>
      <c r="U29">
        <v>2</v>
      </c>
      <c r="V29">
        <v>1</v>
      </c>
      <c r="W29">
        <v>0</v>
      </c>
      <c r="X29" s="5">
        <v>2.0666669999999998</v>
      </c>
      <c r="Y29">
        <v>4</v>
      </c>
      <c r="Z29">
        <v>1</v>
      </c>
      <c r="AA29">
        <v>0</v>
      </c>
      <c r="AB29">
        <v>1</v>
      </c>
      <c r="AC29">
        <v>0</v>
      </c>
      <c r="AD29">
        <v>0</v>
      </c>
      <c r="AE29">
        <v>0</v>
      </c>
      <c r="AF29">
        <v>0</v>
      </c>
      <c r="AG29">
        <v>0</v>
      </c>
      <c r="AH29">
        <v>0</v>
      </c>
    </row>
    <row r="30" spans="2:34" x14ac:dyDescent="0.2">
      <c r="B30" s="7" t="s">
        <v>61</v>
      </c>
      <c r="C30" s="5">
        <v>6.5</v>
      </c>
      <c r="D30">
        <v>2</v>
      </c>
      <c r="E30">
        <v>1</v>
      </c>
      <c r="F30">
        <v>8</v>
      </c>
      <c r="G30">
        <v>20</v>
      </c>
      <c r="H30">
        <v>2</v>
      </c>
      <c r="I30">
        <v>1</v>
      </c>
      <c r="J30" s="6">
        <v>700</v>
      </c>
      <c r="K30">
        <v>2</v>
      </c>
      <c r="L30" s="6">
        <v>2.2999999999999998</v>
      </c>
      <c r="M30">
        <v>0</v>
      </c>
      <c r="N30">
        <v>2</v>
      </c>
      <c r="O30">
        <v>3</v>
      </c>
      <c r="P30">
        <v>10</v>
      </c>
      <c r="Q30" s="5">
        <v>5.6</v>
      </c>
      <c r="R30" s="5">
        <v>3</v>
      </c>
      <c r="S30">
        <v>0</v>
      </c>
      <c r="T30">
        <v>2</v>
      </c>
      <c r="U30">
        <v>3</v>
      </c>
      <c r="V30">
        <v>3</v>
      </c>
      <c r="W30">
        <v>0</v>
      </c>
      <c r="X30" s="5">
        <v>4</v>
      </c>
      <c r="Y30">
        <v>2</v>
      </c>
      <c r="Z30">
        <v>1</v>
      </c>
      <c r="AA30">
        <v>1</v>
      </c>
      <c r="AB30">
        <v>1</v>
      </c>
      <c r="AC30">
        <v>1</v>
      </c>
      <c r="AD30">
        <v>1</v>
      </c>
      <c r="AE30">
        <v>0</v>
      </c>
      <c r="AF30">
        <v>1</v>
      </c>
      <c r="AG30">
        <v>0</v>
      </c>
      <c r="AH30">
        <v>1</v>
      </c>
    </row>
    <row r="31" spans="2:34" x14ac:dyDescent="0.2">
      <c r="B31" s="7" t="s">
        <v>62</v>
      </c>
      <c r="C31" s="5">
        <v>1.4666669999999999</v>
      </c>
      <c r="D31">
        <v>2</v>
      </c>
      <c r="E31">
        <v>1</v>
      </c>
      <c r="F31">
        <v>7</v>
      </c>
      <c r="G31">
        <v>500</v>
      </c>
      <c r="H31">
        <v>2</v>
      </c>
      <c r="I31">
        <v>1</v>
      </c>
      <c r="J31" s="6">
        <v>200</v>
      </c>
      <c r="K31">
        <v>2</v>
      </c>
      <c r="L31" s="6">
        <v>3.2440000000000002</v>
      </c>
      <c r="M31">
        <v>0</v>
      </c>
      <c r="N31">
        <v>2</v>
      </c>
      <c r="O31">
        <v>2</v>
      </c>
      <c r="P31">
        <v>3</v>
      </c>
      <c r="Q31" s="5">
        <v>4</v>
      </c>
      <c r="R31" s="5">
        <v>5.4666670000000002</v>
      </c>
      <c r="S31">
        <v>0</v>
      </c>
      <c r="T31">
        <v>1</v>
      </c>
      <c r="U31">
        <v>2</v>
      </c>
      <c r="V31">
        <v>1</v>
      </c>
      <c r="W31">
        <v>1</v>
      </c>
      <c r="X31" s="5">
        <v>1.0333330000000001</v>
      </c>
      <c r="Y31">
        <v>2</v>
      </c>
      <c r="Z31">
        <v>1</v>
      </c>
      <c r="AA31">
        <v>0</v>
      </c>
      <c r="AB31">
        <v>2</v>
      </c>
      <c r="AC31">
        <v>0</v>
      </c>
      <c r="AD31">
        <v>1</v>
      </c>
      <c r="AE31">
        <v>0</v>
      </c>
      <c r="AF31">
        <v>0</v>
      </c>
      <c r="AG31">
        <v>0</v>
      </c>
      <c r="AH31">
        <v>0</v>
      </c>
    </row>
    <row r="32" spans="2:34" x14ac:dyDescent="0.2">
      <c r="B32" s="7" t="s">
        <v>63</v>
      </c>
      <c r="C32" s="5">
        <v>4.3666669999999996</v>
      </c>
      <c r="D32">
        <v>2</v>
      </c>
      <c r="E32">
        <v>3</v>
      </c>
      <c r="F32">
        <v>7</v>
      </c>
      <c r="G32">
        <v>100</v>
      </c>
      <c r="H32">
        <v>2</v>
      </c>
      <c r="I32">
        <v>1</v>
      </c>
      <c r="J32" s="6">
        <v>890</v>
      </c>
      <c r="K32">
        <v>1</v>
      </c>
      <c r="L32" s="6">
        <v>3.24</v>
      </c>
      <c r="M32">
        <v>0</v>
      </c>
      <c r="N32">
        <v>2</v>
      </c>
      <c r="O32">
        <v>2</v>
      </c>
      <c r="P32">
        <v>4</v>
      </c>
      <c r="Q32" s="5">
        <v>4.7</v>
      </c>
      <c r="R32" s="5">
        <v>6</v>
      </c>
      <c r="S32">
        <v>0</v>
      </c>
      <c r="T32">
        <v>4</v>
      </c>
      <c r="U32">
        <v>2</v>
      </c>
      <c r="V32">
        <v>1</v>
      </c>
      <c r="W32">
        <v>0</v>
      </c>
      <c r="X32" s="5">
        <v>2</v>
      </c>
      <c r="Y32">
        <v>4</v>
      </c>
      <c r="Z32">
        <v>2</v>
      </c>
      <c r="AA32">
        <v>0</v>
      </c>
      <c r="AB32">
        <v>1</v>
      </c>
      <c r="AC32">
        <v>1</v>
      </c>
      <c r="AD32">
        <v>1</v>
      </c>
      <c r="AE32">
        <v>0</v>
      </c>
      <c r="AF32">
        <v>1</v>
      </c>
      <c r="AG32">
        <v>1</v>
      </c>
      <c r="AH32">
        <v>1</v>
      </c>
    </row>
    <row r="33" spans="2:34" x14ac:dyDescent="0.2">
      <c r="B33" s="7" t="s">
        <v>64</v>
      </c>
      <c r="C33" s="5">
        <v>2.3333330000000001</v>
      </c>
      <c r="D33">
        <v>2</v>
      </c>
      <c r="E33">
        <v>1</v>
      </c>
      <c r="F33">
        <v>5</v>
      </c>
      <c r="G33">
        <v>1600</v>
      </c>
      <c r="H33">
        <v>2</v>
      </c>
      <c r="I33">
        <v>2</v>
      </c>
      <c r="J33" s="6">
        <v>450</v>
      </c>
      <c r="K33">
        <v>2</v>
      </c>
      <c r="L33" s="6">
        <v>3.2</v>
      </c>
      <c r="M33">
        <v>0</v>
      </c>
      <c r="N33">
        <v>4</v>
      </c>
      <c r="O33">
        <v>3</v>
      </c>
      <c r="P33">
        <v>6</v>
      </c>
      <c r="Q33" s="5">
        <v>6.3</v>
      </c>
      <c r="R33" s="5">
        <v>3.266667</v>
      </c>
      <c r="S33">
        <v>30</v>
      </c>
      <c r="T33">
        <v>4</v>
      </c>
      <c r="U33">
        <v>1</v>
      </c>
      <c r="V33">
        <v>1</v>
      </c>
      <c r="W33">
        <v>0</v>
      </c>
      <c r="X33" s="5">
        <v>1.0333330000000001</v>
      </c>
      <c r="Y33">
        <v>4</v>
      </c>
      <c r="Z33">
        <v>1</v>
      </c>
      <c r="AA33">
        <v>0</v>
      </c>
      <c r="AB33">
        <v>1</v>
      </c>
      <c r="AC33">
        <v>0</v>
      </c>
      <c r="AD33">
        <v>0</v>
      </c>
      <c r="AE33">
        <v>0</v>
      </c>
      <c r="AF33">
        <v>0</v>
      </c>
      <c r="AG33">
        <v>0</v>
      </c>
      <c r="AH33">
        <v>0</v>
      </c>
    </row>
    <row r="34" spans="2:34" x14ac:dyDescent="0.2">
      <c r="B34" s="7" t="s">
        <v>65</v>
      </c>
      <c r="C34" s="5">
        <v>4.8666669999999996</v>
      </c>
      <c r="D34">
        <v>2</v>
      </c>
      <c r="E34">
        <v>1</v>
      </c>
      <c r="F34">
        <v>7</v>
      </c>
      <c r="G34">
        <v>650</v>
      </c>
      <c r="H34">
        <v>2</v>
      </c>
      <c r="I34">
        <v>1</v>
      </c>
      <c r="J34" s="6">
        <v>12000</v>
      </c>
      <c r="K34">
        <v>2</v>
      </c>
      <c r="L34" s="6">
        <v>3.3</v>
      </c>
      <c r="M34">
        <v>0</v>
      </c>
      <c r="N34">
        <v>3</v>
      </c>
      <c r="O34">
        <v>4</v>
      </c>
      <c r="P34">
        <v>3</v>
      </c>
      <c r="Q34" s="5">
        <v>6.1</v>
      </c>
      <c r="R34" s="5">
        <v>3.733333</v>
      </c>
      <c r="S34">
        <v>10</v>
      </c>
      <c r="T34">
        <v>1</v>
      </c>
      <c r="U34">
        <v>3</v>
      </c>
      <c r="V34">
        <v>1</v>
      </c>
      <c r="W34">
        <v>0</v>
      </c>
      <c r="X34" s="5">
        <v>1.1000000000000001</v>
      </c>
      <c r="Y34">
        <v>3</v>
      </c>
      <c r="Z34">
        <v>2</v>
      </c>
      <c r="AA34">
        <v>2</v>
      </c>
      <c r="AB34">
        <v>1</v>
      </c>
      <c r="AC34">
        <v>0</v>
      </c>
      <c r="AD34">
        <v>1</v>
      </c>
      <c r="AE34">
        <v>0</v>
      </c>
      <c r="AF34">
        <v>1</v>
      </c>
      <c r="AG34">
        <v>0</v>
      </c>
      <c r="AH34">
        <v>0</v>
      </c>
    </row>
    <row r="35" spans="2:34" x14ac:dyDescent="0.2">
      <c r="B35" s="7" t="s">
        <v>66</v>
      </c>
      <c r="C35" s="5">
        <v>5.8666669999999996</v>
      </c>
      <c r="D35">
        <v>2</v>
      </c>
      <c r="E35">
        <v>1</v>
      </c>
      <c r="F35">
        <v>8</v>
      </c>
      <c r="G35">
        <v>1000</v>
      </c>
      <c r="H35">
        <v>2</v>
      </c>
      <c r="I35">
        <v>1</v>
      </c>
      <c r="J35" s="6">
        <v>250</v>
      </c>
      <c r="K35">
        <v>2</v>
      </c>
      <c r="L35" s="6">
        <v>3.4</v>
      </c>
      <c r="M35">
        <v>0</v>
      </c>
      <c r="N35">
        <v>2</v>
      </c>
      <c r="O35">
        <v>2</v>
      </c>
      <c r="P35">
        <v>13</v>
      </c>
      <c r="Q35" s="5">
        <v>5.0999999999999996</v>
      </c>
      <c r="R35" s="5">
        <v>6.0333329999999998</v>
      </c>
      <c r="S35">
        <v>0</v>
      </c>
      <c r="T35">
        <v>2</v>
      </c>
      <c r="U35">
        <v>2</v>
      </c>
      <c r="V35">
        <v>1</v>
      </c>
      <c r="W35">
        <v>0</v>
      </c>
      <c r="X35" s="5">
        <v>4</v>
      </c>
      <c r="Y35">
        <v>4</v>
      </c>
      <c r="Z35">
        <v>1</v>
      </c>
      <c r="AA35">
        <v>0</v>
      </c>
      <c r="AB35">
        <v>1</v>
      </c>
      <c r="AC35">
        <v>0</v>
      </c>
      <c r="AD35">
        <v>0</v>
      </c>
      <c r="AE35">
        <v>0</v>
      </c>
      <c r="AF35">
        <v>1</v>
      </c>
      <c r="AG35">
        <v>0</v>
      </c>
      <c r="AH35">
        <v>0</v>
      </c>
    </row>
    <row r="36" spans="2:34" x14ac:dyDescent="0.2">
      <c r="B36" s="7" t="s">
        <v>67</v>
      </c>
      <c r="C36" s="5">
        <v>7</v>
      </c>
      <c r="D36">
        <v>2</v>
      </c>
      <c r="E36">
        <v>1</v>
      </c>
      <c r="F36">
        <v>7</v>
      </c>
      <c r="G36">
        <v>340</v>
      </c>
      <c r="H36">
        <v>2</v>
      </c>
      <c r="I36">
        <v>1</v>
      </c>
      <c r="J36" s="6">
        <v>600</v>
      </c>
      <c r="K36">
        <v>2</v>
      </c>
      <c r="L36" s="6">
        <v>2.58</v>
      </c>
      <c r="M36">
        <v>0</v>
      </c>
      <c r="N36">
        <v>2</v>
      </c>
      <c r="O36">
        <v>2</v>
      </c>
      <c r="P36">
        <v>2</v>
      </c>
      <c r="Q36" s="5">
        <v>6.2</v>
      </c>
      <c r="R36" s="5">
        <v>6.1</v>
      </c>
      <c r="S36">
        <v>2</v>
      </c>
      <c r="T36">
        <v>4</v>
      </c>
      <c r="U36">
        <v>2</v>
      </c>
      <c r="V36">
        <v>1</v>
      </c>
      <c r="W36">
        <v>0</v>
      </c>
      <c r="X36" s="5">
        <v>4</v>
      </c>
      <c r="Y36">
        <v>4</v>
      </c>
      <c r="Z36">
        <v>1</v>
      </c>
      <c r="AA36">
        <v>1</v>
      </c>
      <c r="AB36">
        <v>1</v>
      </c>
      <c r="AC36">
        <v>0</v>
      </c>
      <c r="AD36">
        <v>1</v>
      </c>
      <c r="AE36">
        <v>0</v>
      </c>
      <c r="AF36">
        <v>0</v>
      </c>
      <c r="AG36">
        <v>0</v>
      </c>
      <c r="AH36">
        <v>0</v>
      </c>
    </row>
    <row r="37" spans="2:34" x14ac:dyDescent="0.2">
      <c r="B37" s="7" t="s">
        <v>68</v>
      </c>
      <c r="C37" s="5">
        <v>6.9666670000000002</v>
      </c>
      <c r="D37">
        <v>2</v>
      </c>
      <c r="E37">
        <v>4</v>
      </c>
      <c r="F37">
        <v>3</v>
      </c>
      <c r="G37">
        <v>1100</v>
      </c>
      <c r="H37">
        <v>2</v>
      </c>
      <c r="I37">
        <v>2</v>
      </c>
      <c r="J37" s="6">
        <v>0</v>
      </c>
      <c r="K37">
        <v>1</v>
      </c>
      <c r="L37" s="6">
        <v>3.8210000000000002</v>
      </c>
      <c r="M37">
        <v>12</v>
      </c>
      <c r="N37">
        <v>2</v>
      </c>
      <c r="O37">
        <v>2</v>
      </c>
      <c r="P37">
        <v>16</v>
      </c>
      <c r="Q37" s="5">
        <v>6.5333329999999998</v>
      </c>
      <c r="R37" s="5">
        <v>5.5</v>
      </c>
      <c r="S37">
        <v>0</v>
      </c>
      <c r="T37">
        <v>4</v>
      </c>
      <c r="U37">
        <v>2</v>
      </c>
      <c r="V37">
        <v>1</v>
      </c>
      <c r="W37">
        <v>1</v>
      </c>
      <c r="X37" s="5">
        <v>4.5333329999999998</v>
      </c>
      <c r="Y37">
        <v>2</v>
      </c>
      <c r="Z37">
        <v>1</v>
      </c>
      <c r="AA37">
        <v>2</v>
      </c>
      <c r="AB37">
        <v>4</v>
      </c>
      <c r="AC37">
        <v>0</v>
      </c>
      <c r="AD37">
        <v>0</v>
      </c>
      <c r="AE37">
        <v>0</v>
      </c>
      <c r="AF37">
        <v>0</v>
      </c>
      <c r="AG37">
        <v>0</v>
      </c>
      <c r="AH37">
        <v>0</v>
      </c>
    </row>
    <row r="38" spans="2:34" x14ac:dyDescent="0.2">
      <c r="B38" s="7" t="s">
        <v>69</v>
      </c>
      <c r="C38" s="5">
        <v>5.233333</v>
      </c>
      <c r="D38">
        <v>2</v>
      </c>
      <c r="E38">
        <v>1</v>
      </c>
      <c r="F38">
        <v>7</v>
      </c>
      <c r="G38">
        <v>50</v>
      </c>
      <c r="H38">
        <v>2</v>
      </c>
      <c r="I38">
        <v>1</v>
      </c>
      <c r="J38" s="6">
        <v>100</v>
      </c>
      <c r="K38">
        <v>2</v>
      </c>
      <c r="L38" s="6">
        <v>3.86</v>
      </c>
      <c r="M38">
        <v>0</v>
      </c>
      <c r="N38">
        <v>3</v>
      </c>
      <c r="O38">
        <v>3</v>
      </c>
      <c r="P38">
        <v>8</v>
      </c>
      <c r="Q38" s="5">
        <v>6.1333330000000004</v>
      </c>
      <c r="R38" s="5">
        <v>4</v>
      </c>
      <c r="S38">
        <v>0</v>
      </c>
      <c r="T38">
        <v>3</v>
      </c>
      <c r="U38">
        <v>2</v>
      </c>
      <c r="V38">
        <v>1</v>
      </c>
      <c r="W38">
        <v>0</v>
      </c>
      <c r="X38" s="5">
        <v>2</v>
      </c>
      <c r="Y38">
        <v>4</v>
      </c>
      <c r="Z38">
        <v>1</v>
      </c>
      <c r="AA38">
        <v>0</v>
      </c>
      <c r="AB38">
        <v>1</v>
      </c>
      <c r="AC38">
        <v>0</v>
      </c>
      <c r="AD38">
        <v>1</v>
      </c>
      <c r="AE38">
        <v>0</v>
      </c>
      <c r="AF38">
        <v>0</v>
      </c>
      <c r="AG38">
        <v>0</v>
      </c>
      <c r="AH38">
        <v>1</v>
      </c>
    </row>
    <row r="39" spans="2:34" x14ac:dyDescent="0.2">
      <c r="B39" s="7" t="s">
        <v>70</v>
      </c>
      <c r="C39" s="5">
        <v>6.3</v>
      </c>
      <c r="D39">
        <v>2</v>
      </c>
      <c r="E39">
        <v>1</v>
      </c>
      <c r="F39">
        <v>7</v>
      </c>
      <c r="G39">
        <v>200</v>
      </c>
      <c r="H39">
        <v>2</v>
      </c>
      <c r="I39">
        <v>2</v>
      </c>
      <c r="J39" s="6">
        <v>200</v>
      </c>
      <c r="K39">
        <v>2</v>
      </c>
      <c r="L39" s="6">
        <v>3.1</v>
      </c>
      <c r="M39">
        <v>0</v>
      </c>
      <c r="N39">
        <v>2</v>
      </c>
      <c r="O39">
        <v>2</v>
      </c>
      <c r="P39">
        <v>10</v>
      </c>
      <c r="Q39" s="5">
        <v>4.266667</v>
      </c>
      <c r="R39" s="5">
        <v>5.3666669999999996</v>
      </c>
      <c r="S39">
        <v>5</v>
      </c>
      <c r="T39">
        <v>3</v>
      </c>
      <c r="U39">
        <v>2</v>
      </c>
      <c r="V39">
        <v>4</v>
      </c>
      <c r="W39">
        <v>0</v>
      </c>
      <c r="X39" s="5">
        <v>2.7</v>
      </c>
      <c r="Y39">
        <v>4</v>
      </c>
      <c r="Z39">
        <v>1</v>
      </c>
      <c r="AA39">
        <v>0</v>
      </c>
      <c r="AB39">
        <v>2</v>
      </c>
      <c r="AC39">
        <v>0</v>
      </c>
      <c r="AD39">
        <v>0</v>
      </c>
      <c r="AE39">
        <v>0</v>
      </c>
      <c r="AF39">
        <v>1</v>
      </c>
      <c r="AG39">
        <v>0</v>
      </c>
      <c r="AH39">
        <v>1</v>
      </c>
    </row>
    <row r="40" spans="2:34" x14ac:dyDescent="0.2">
      <c r="B40" s="7" t="s">
        <v>71</v>
      </c>
      <c r="C40" s="5">
        <v>6.9666670000000002</v>
      </c>
      <c r="D40">
        <v>2</v>
      </c>
      <c r="E40">
        <v>1</v>
      </c>
      <c r="F40">
        <v>1</v>
      </c>
      <c r="G40">
        <v>500</v>
      </c>
      <c r="H40">
        <v>2</v>
      </c>
      <c r="I40">
        <v>1</v>
      </c>
      <c r="J40" s="6">
        <v>300</v>
      </c>
      <c r="K40">
        <v>2</v>
      </c>
      <c r="L40" s="6">
        <v>2.6</v>
      </c>
      <c r="M40">
        <v>7</v>
      </c>
      <c r="N40">
        <v>3</v>
      </c>
      <c r="O40">
        <v>4</v>
      </c>
      <c r="P40">
        <v>1</v>
      </c>
      <c r="Q40" s="5">
        <v>5.5</v>
      </c>
      <c r="R40" s="5">
        <v>2.266667</v>
      </c>
      <c r="S40">
        <v>20</v>
      </c>
      <c r="T40">
        <v>3</v>
      </c>
      <c r="U40">
        <v>2</v>
      </c>
      <c r="V40">
        <v>2</v>
      </c>
      <c r="W40">
        <v>0</v>
      </c>
      <c r="X40" s="5">
        <v>2.9</v>
      </c>
      <c r="Y40">
        <v>4</v>
      </c>
      <c r="Z40">
        <v>2</v>
      </c>
      <c r="AA40">
        <v>2</v>
      </c>
      <c r="AB40">
        <v>1</v>
      </c>
      <c r="AC40">
        <v>0</v>
      </c>
      <c r="AD40">
        <v>0</v>
      </c>
      <c r="AE40">
        <v>0</v>
      </c>
      <c r="AF40">
        <v>0</v>
      </c>
      <c r="AG40">
        <v>0</v>
      </c>
      <c r="AH40">
        <v>0</v>
      </c>
    </row>
    <row r="41" spans="2:34" x14ac:dyDescent="0.2">
      <c r="B41" s="7" t="s">
        <v>72</v>
      </c>
      <c r="C41" s="5">
        <v>6.9666670000000002</v>
      </c>
      <c r="D41">
        <v>2</v>
      </c>
      <c r="E41">
        <v>1</v>
      </c>
      <c r="F41">
        <v>7</v>
      </c>
      <c r="G41">
        <v>1500</v>
      </c>
      <c r="H41">
        <v>2</v>
      </c>
      <c r="I41">
        <v>1</v>
      </c>
      <c r="J41" s="6">
        <v>200</v>
      </c>
      <c r="K41">
        <v>2</v>
      </c>
      <c r="L41" s="6">
        <v>3.3</v>
      </c>
      <c r="M41">
        <v>0</v>
      </c>
      <c r="N41">
        <v>2</v>
      </c>
      <c r="O41">
        <v>2</v>
      </c>
      <c r="P41">
        <v>7</v>
      </c>
      <c r="Q41" s="5">
        <v>6.1333330000000004</v>
      </c>
      <c r="R41" s="5">
        <v>1.0333330000000001</v>
      </c>
      <c r="S41">
        <v>47</v>
      </c>
      <c r="T41">
        <v>3</v>
      </c>
      <c r="U41">
        <v>1</v>
      </c>
      <c r="V41">
        <v>1</v>
      </c>
      <c r="W41">
        <v>0</v>
      </c>
      <c r="X41" s="5">
        <v>4.0333329999999998</v>
      </c>
      <c r="Y41">
        <v>4</v>
      </c>
      <c r="Z41">
        <v>1</v>
      </c>
      <c r="AA41">
        <v>0</v>
      </c>
      <c r="AB41">
        <v>3</v>
      </c>
      <c r="AC41">
        <v>0</v>
      </c>
      <c r="AD41">
        <v>1</v>
      </c>
      <c r="AE41">
        <v>0</v>
      </c>
      <c r="AF41">
        <v>0</v>
      </c>
      <c r="AG41">
        <v>0</v>
      </c>
      <c r="AH41">
        <v>0</v>
      </c>
    </row>
    <row r="42" spans="2:34" x14ac:dyDescent="0.2">
      <c r="B42" s="7" t="s">
        <v>73</v>
      </c>
      <c r="C42" s="5">
        <v>7</v>
      </c>
      <c r="D42">
        <v>2</v>
      </c>
      <c r="E42">
        <v>2</v>
      </c>
      <c r="F42">
        <v>7</v>
      </c>
      <c r="G42">
        <v>300</v>
      </c>
      <c r="H42">
        <v>2</v>
      </c>
      <c r="I42">
        <v>1</v>
      </c>
      <c r="J42" s="6">
        <v>1000</v>
      </c>
      <c r="K42">
        <v>1</v>
      </c>
      <c r="L42" s="6">
        <v>3.5</v>
      </c>
      <c r="M42">
        <v>2</v>
      </c>
      <c r="N42">
        <v>3</v>
      </c>
      <c r="O42">
        <v>2</v>
      </c>
      <c r="P42">
        <v>2</v>
      </c>
      <c r="Q42" s="5">
        <v>4</v>
      </c>
      <c r="R42" s="5">
        <v>3</v>
      </c>
      <c r="S42">
        <v>1</v>
      </c>
      <c r="T42">
        <v>2</v>
      </c>
      <c r="U42">
        <v>2</v>
      </c>
      <c r="V42">
        <v>1</v>
      </c>
      <c r="W42">
        <v>0</v>
      </c>
      <c r="X42" s="5">
        <v>4</v>
      </c>
      <c r="Y42">
        <v>1</v>
      </c>
      <c r="Z42">
        <v>1</v>
      </c>
      <c r="AA42">
        <v>2</v>
      </c>
      <c r="AB42">
        <v>1</v>
      </c>
      <c r="AC42">
        <v>0</v>
      </c>
      <c r="AD42">
        <v>0</v>
      </c>
      <c r="AE42">
        <v>0</v>
      </c>
      <c r="AF42">
        <v>0</v>
      </c>
      <c r="AG42">
        <v>0</v>
      </c>
      <c r="AH42">
        <v>0</v>
      </c>
    </row>
    <row r="43" spans="2:34" x14ac:dyDescent="0.2">
      <c r="B43" s="7" t="s">
        <v>74</v>
      </c>
      <c r="C43" s="5">
        <v>6.1</v>
      </c>
      <c r="D43">
        <v>2</v>
      </c>
      <c r="E43">
        <v>1</v>
      </c>
      <c r="F43">
        <v>1</v>
      </c>
      <c r="G43">
        <v>1000</v>
      </c>
      <c r="H43">
        <v>2</v>
      </c>
      <c r="I43">
        <v>1</v>
      </c>
      <c r="J43" s="6">
        <v>350</v>
      </c>
      <c r="K43">
        <v>2</v>
      </c>
      <c r="L43" s="6">
        <v>2.9</v>
      </c>
      <c r="M43">
        <v>0</v>
      </c>
      <c r="N43">
        <v>2</v>
      </c>
      <c r="O43">
        <v>2</v>
      </c>
      <c r="P43">
        <v>4</v>
      </c>
      <c r="Q43" s="5">
        <v>6.1333330000000004</v>
      </c>
      <c r="R43" s="5">
        <v>4.0333329999999998</v>
      </c>
      <c r="S43">
        <v>1</v>
      </c>
      <c r="T43">
        <v>2</v>
      </c>
      <c r="U43">
        <v>2</v>
      </c>
      <c r="V43">
        <v>2</v>
      </c>
      <c r="W43">
        <v>0</v>
      </c>
      <c r="X43" s="5">
        <v>2.0666669999999998</v>
      </c>
      <c r="Y43">
        <v>4</v>
      </c>
      <c r="Z43">
        <v>1</v>
      </c>
      <c r="AA43">
        <v>2</v>
      </c>
      <c r="AB43">
        <v>1</v>
      </c>
      <c r="AC43">
        <v>1</v>
      </c>
      <c r="AD43">
        <v>1</v>
      </c>
      <c r="AE43">
        <v>0</v>
      </c>
      <c r="AF43">
        <v>1</v>
      </c>
      <c r="AG43">
        <v>0</v>
      </c>
      <c r="AH43">
        <v>0</v>
      </c>
    </row>
    <row r="44" spans="2:34" x14ac:dyDescent="0.2">
      <c r="B44" s="7" t="s">
        <v>75</v>
      </c>
      <c r="C44" s="5">
        <v>1</v>
      </c>
      <c r="D44">
        <v>2</v>
      </c>
      <c r="E44">
        <v>1</v>
      </c>
      <c r="F44">
        <v>1</v>
      </c>
      <c r="G44">
        <v>350</v>
      </c>
      <c r="H44">
        <v>2</v>
      </c>
      <c r="I44">
        <v>1</v>
      </c>
      <c r="J44" s="6">
        <v>200</v>
      </c>
      <c r="K44">
        <v>2</v>
      </c>
      <c r="L44" s="6">
        <v>4</v>
      </c>
      <c r="M44">
        <v>0</v>
      </c>
      <c r="N44">
        <v>0</v>
      </c>
      <c r="O44">
        <v>2</v>
      </c>
      <c r="P44">
        <v>14</v>
      </c>
      <c r="Q44" s="5">
        <v>6.0333329999999998</v>
      </c>
      <c r="R44" s="5">
        <v>4</v>
      </c>
      <c r="S44">
        <v>0</v>
      </c>
      <c r="T44">
        <v>2</v>
      </c>
      <c r="U44">
        <v>1</v>
      </c>
      <c r="V44">
        <v>1</v>
      </c>
      <c r="W44">
        <v>1</v>
      </c>
      <c r="X44" s="5">
        <v>4</v>
      </c>
      <c r="Y44">
        <v>1</v>
      </c>
      <c r="Z44">
        <v>1</v>
      </c>
      <c r="AA44">
        <v>0</v>
      </c>
      <c r="AB44">
        <v>2</v>
      </c>
      <c r="AC44">
        <v>0</v>
      </c>
      <c r="AD44">
        <v>0</v>
      </c>
      <c r="AE44">
        <v>0</v>
      </c>
      <c r="AF44">
        <v>0</v>
      </c>
      <c r="AG44">
        <v>0</v>
      </c>
      <c r="AH44">
        <v>0</v>
      </c>
    </row>
    <row r="45" spans="2:34" x14ac:dyDescent="0.2">
      <c r="B45" s="7" t="s">
        <v>76</v>
      </c>
      <c r="C45" s="5">
        <v>6.9333330000000002</v>
      </c>
      <c r="D45">
        <v>2</v>
      </c>
      <c r="E45">
        <v>1</v>
      </c>
      <c r="F45">
        <v>7</v>
      </c>
      <c r="G45">
        <v>500</v>
      </c>
      <c r="H45">
        <v>2</v>
      </c>
      <c r="I45">
        <v>1</v>
      </c>
      <c r="J45" s="6">
        <v>300</v>
      </c>
      <c r="K45">
        <v>2</v>
      </c>
      <c r="L45" s="6">
        <v>3.23</v>
      </c>
      <c r="M45">
        <v>0</v>
      </c>
      <c r="N45">
        <v>2</v>
      </c>
      <c r="O45">
        <v>3</v>
      </c>
      <c r="P45">
        <v>7</v>
      </c>
      <c r="Q45" s="5">
        <v>6.0666669999999998</v>
      </c>
      <c r="R45" s="5">
        <v>5.0999999999999996</v>
      </c>
      <c r="S45">
        <v>30</v>
      </c>
      <c r="T45">
        <v>2</v>
      </c>
      <c r="U45">
        <v>2</v>
      </c>
      <c r="V45">
        <v>1</v>
      </c>
      <c r="W45">
        <v>0</v>
      </c>
      <c r="X45" s="5">
        <v>4.0999999999999996</v>
      </c>
      <c r="Y45">
        <v>1</v>
      </c>
      <c r="Z45">
        <v>1</v>
      </c>
      <c r="AA45">
        <v>0</v>
      </c>
      <c r="AB45">
        <v>1</v>
      </c>
      <c r="AC45">
        <v>0</v>
      </c>
      <c r="AD45">
        <v>1</v>
      </c>
      <c r="AE45">
        <v>0</v>
      </c>
      <c r="AF45">
        <v>0</v>
      </c>
      <c r="AG45">
        <v>0</v>
      </c>
      <c r="AH45">
        <v>1</v>
      </c>
    </row>
    <row r="46" spans="2:34" x14ac:dyDescent="0.2">
      <c r="B46" s="7" t="s">
        <v>77</v>
      </c>
      <c r="C46" s="5">
        <v>7</v>
      </c>
      <c r="D46">
        <v>2</v>
      </c>
      <c r="E46">
        <v>1</v>
      </c>
      <c r="F46">
        <v>1</v>
      </c>
      <c r="G46">
        <v>400</v>
      </c>
      <c r="H46">
        <v>2</v>
      </c>
      <c r="I46">
        <v>1</v>
      </c>
      <c r="J46" s="6">
        <v>37.06</v>
      </c>
      <c r="K46">
        <v>1</v>
      </c>
      <c r="L46" s="6">
        <v>3.1</v>
      </c>
      <c r="M46">
        <v>10</v>
      </c>
      <c r="N46">
        <v>2</v>
      </c>
      <c r="O46">
        <v>2</v>
      </c>
      <c r="P46">
        <v>2000</v>
      </c>
      <c r="Q46" s="5">
        <v>6.4333330000000002</v>
      </c>
      <c r="R46" s="5">
        <v>1.566667</v>
      </c>
      <c r="S46">
        <v>52</v>
      </c>
      <c r="T46">
        <v>3</v>
      </c>
      <c r="U46">
        <v>3</v>
      </c>
      <c r="V46">
        <v>1</v>
      </c>
      <c r="W46">
        <v>0</v>
      </c>
      <c r="X46" s="5">
        <v>1.5</v>
      </c>
      <c r="Y46">
        <v>4</v>
      </c>
      <c r="Z46">
        <v>2</v>
      </c>
      <c r="AA46">
        <v>0</v>
      </c>
      <c r="AB46">
        <v>1</v>
      </c>
      <c r="AC46">
        <v>0</v>
      </c>
      <c r="AD46">
        <v>1</v>
      </c>
      <c r="AE46">
        <v>0</v>
      </c>
      <c r="AF46">
        <v>0</v>
      </c>
      <c r="AG46">
        <v>0</v>
      </c>
      <c r="AH46">
        <v>0</v>
      </c>
    </row>
    <row r="47" spans="2:34" x14ac:dyDescent="0.2">
      <c r="B47" s="7" t="s">
        <v>78</v>
      </c>
      <c r="C47" s="5">
        <v>3.233333</v>
      </c>
      <c r="D47">
        <v>2</v>
      </c>
      <c r="E47">
        <v>1</v>
      </c>
      <c r="F47">
        <v>7</v>
      </c>
      <c r="G47">
        <v>300</v>
      </c>
      <c r="H47">
        <v>2</v>
      </c>
      <c r="I47">
        <v>1</v>
      </c>
      <c r="J47" s="6">
        <v>100</v>
      </c>
      <c r="K47">
        <v>2</v>
      </c>
      <c r="L47" s="6">
        <v>3.1</v>
      </c>
      <c r="M47">
        <v>0</v>
      </c>
      <c r="N47">
        <v>3</v>
      </c>
      <c r="O47">
        <v>3</v>
      </c>
      <c r="P47">
        <v>10</v>
      </c>
      <c r="Q47" s="5">
        <v>4.9000000000000004</v>
      </c>
      <c r="R47" s="5">
        <v>2</v>
      </c>
      <c r="S47">
        <v>25</v>
      </c>
      <c r="T47">
        <v>2</v>
      </c>
      <c r="U47">
        <v>2</v>
      </c>
      <c r="V47">
        <v>1</v>
      </c>
      <c r="W47">
        <v>0</v>
      </c>
      <c r="X47" s="5">
        <v>6</v>
      </c>
      <c r="Y47">
        <v>4</v>
      </c>
      <c r="Z47">
        <v>1</v>
      </c>
      <c r="AA47">
        <v>0</v>
      </c>
      <c r="AB47">
        <v>1</v>
      </c>
      <c r="AC47">
        <v>0</v>
      </c>
      <c r="AD47">
        <v>1</v>
      </c>
      <c r="AE47">
        <v>0</v>
      </c>
      <c r="AF47">
        <v>0</v>
      </c>
      <c r="AG47">
        <v>0</v>
      </c>
      <c r="AH47">
        <v>0</v>
      </c>
    </row>
    <row r="48" spans="2:34" x14ac:dyDescent="0.2">
      <c r="B48" s="7" t="s">
        <v>79</v>
      </c>
      <c r="C48" s="5">
        <v>6.9666670000000002</v>
      </c>
      <c r="D48">
        <v>2</v>
      </c>
      <c r="E48">
        <v>1</v>
      </c>
      <c r="F48">
        <v>2</v>
      </c>
      <c r="G48">
        <v>100</v>
      </c>
      <c r="H48">
        <v>2</v>
      </c>
      <c r="I48">
        <v>1</v>
      </c>
      <c r="J48" s="6">
        <v>17.45</v>
      </c>
      <c r="K48">
        <v>1</v>
      </c>
      <c r="L48" s="6">
        <v>3.55</v>
      </c>
      <c r="M48">
        <v>10</v>
      </c>
      <c r="N48">
        <v>3</v>
      </c>
      <c r="O48">
        <v>3</v>
      </c>
      <c r="P48">
        <v>8</v>
      </c>
      <c r="Q48" s="5">
        <v>4.6333330000000004</v>
      </c>
      <c r="R48" s="5">
        <v>4.6333330000000004</v>
      </c>
      <c r="S48">
        <v>15</v>
      </c>
      <c r="T48">
        <v>2</v>
      </c>
      <c r="U48">
        <v>2</v>
      </c>
      <c r="V48">
        <v>3</v>
      </c>
      <c r="W48">
        <v>0</v>
      </c>
      <c r="X48" s="5">
        <v>1.3</v>
      </c>
      <c r="Y48">
        <v>4</v>
      </c>
      <c r="Z48">
        <v>2</v>
      </c>
      <c r="AA48">
        <v>0</v>
      </c>
      <c r="AB48">
        <v>1</v>
      </c>
      <c r="AC48">
        <v>0</v>
      </c>
      <c r="AD48">
        <v>0</v>
      </c>
      <c r="AE48">
        <v>0</v>
      </c>
      <c r="AF48">
        <v>1</v>
      </c>
      <c r="AG48">
        <v>0</v>
      </c>
      <c r="AH48">
        <v>1</v>
      </c>
    </row>
    <row r="49" spans="2:34" x14ac:dyDescent="0.2">
      <c r="B49" s="7" t="s">
        <v>80</v>
      </c>
      <c r="C49" s="5">
        <v>3.9666670000000002</v>
      </c>
      <c r="D49">
        <v>2</v>
      </c>
      <c r="E49">
        <v>1</v>
      </c>
      <c r="F49">
        <v>7</v>
      </c>
      <c r="G49">
        <v>100</v>
      </c>
      <c r="H49">
        <v>2</v>
      </c>
      <c r="I49">
        <v>1</v>
      </c>
      <c r="J49" s="6">
        <v>258</v>
      </c>
      <c r="K49">
        <v>1</v>
      </c>
      <c r="L49" s="6">
        <v>3.6</v>
      </c>
      <c r="M49">
        <v>0</v>
      </c>
      <c r="N49">
        <v>2</v>
      </c>
      <c r="O49">
        <v>3</v>
      </c>
      <c r="P49">
        <v>10</v>
      </c>
      <c r="Q49" s="5">
        <v>5.5333329999999998</v>
      </c>
      <c r="R49" s="5">
        <v>6.9</v>
      </c>
      <c r="S49">
        <v>20</v>
      </c>
      <c r="T49">
        <v>2</v>
      </c>
      <c r="U49">
        <v>2</v>
      </c>
      <c r="V49">
        <v>1</v>
      </c>
      <c r="W49">
        <v>0</v>
      </c>
      <c r="X49" s="5">
        <v>3.4333330000000002</v>
      </c>
      <c r="Y49">
        <v>4</v>
      </c>
      <c r="Z49">
        <v>1</v>
      </c>
      <c r="AA49">
        <v>2</v>
      </c>
      <c r="AB49">
        <v>1</v>
      </c>
      <c r="AC49">
        <v>0</v>
      </c>
      <c r="AD49">
        <v>0</v>
      </c>
      <c r="AE49">
        <v>0</v>
      </c>
      <c r="AF49">
        <v>0</v>
      </c>
      <c r="AG49">
        <v>0</v>
      </c>
      <c r="AH49">
        <v>0</v>
      </c>
    </row>
    <row r="50" spans="2:34" x14ac:dyDescent="0.2">
      <c r="B50" s="7" t="s">
        <v>81</v>
      </c>
      <c r="C50" s="5">
        <v>6.9666670000000002</v>
      </c>
      <c r="D50">
        <v>2</v>
      </c>
      <c r="E50">
        <v>1</v>
      </c>
      <c r="F50">
        <v>7</v>
      </c>
      <c r="G50">
        <v>500</v>
      </c>
      <c r="H50">
        <v>2</v>
      </c>
      <c r="I50">
        <v>1</v>
      </c>
      <c r="J50" s="6">
        <v>23</v>
      </c>
      <c r="K50">
        <v>1</v>
      </c>
      <c r="L50" s="6">
        <v>2.5</v>
      </c>
      <c r="M50">
        <v>20</v>
      </c>
      <c r="N50">
        <v>3</v>
      </c>
      <c r="O50">
        <v>2</v>
      </c>
      <c r="P50">
        <v>2000</v>
      </c>
      <c r="Q50" s="5">
        <v>3.3</v>
      </c>
      <c r="R50" s="5">
        <v>2.4333330000000002</v>
      </c>
      <c r="S50">
        <v>20</v>
      </c>
      <c r="T50">
        <v>2</v>
      </c>
      <c r="U50">
        <v>2</v>
      </c>
      <c r="V50">
        <v>1</v>
      </c>
      <c r="W50">
        <v>0</v>
      </c>
      <c r="X50" s="5">
        <v>3.6666669999999999</v>
      </c>
      <c r="Y50">
        <v>1</v>
      </c>
      <c r="Z50">
        <v>1</v>
      </c>
      <c r="AA50">
        <v>2</v>
      </c>
      <c r="AB50">
        <v>3</v>
      </c>
      <c r="AC50">
        <v>0</v>
      </c>
      <c r="AD50">
        <v>0</v>
      </c>
      <c r="AE50">
        <v>0</v>
      </c>
      <c r="AF50">
        <v>0</v>
      </c>
      <c r="AG50">
        <v>0</v>
      </c>
      <c r="AH50">
        <v>0</v>
      </c>
    </row>
    <row r="51" spans="2:34" x14ac:dyDescent="0.2">
      <c r="B51" s="7" t="s">
        <v>82</v>
      </c>
      <c r="C51" s="5">
        <v>6.9666670000000002</v>
      </c>
      <c r="D51">
        <v>2</v>
      </c>
      <c r="E51">
        <v>1</v>
      </c>
      <c r="F51">
        <v>1</v>
      </c>
      <c r="G51">
        <v>500</v>
      </c>
      <c r="H51">
        <v>2</v>
      </c>
      <c r="I51">
        <v>1</v>
      </c>
      <c r="J51" s="6">
        <v>100</v>
      </c>
      <c r="K51">
        <v>2</v>
      </c>
      <c r="L51" s="6">
        <v>2.8</v>
      </c>
      <c r="M51">
        <v>0</v>
      </c>
      <c r="N51">
        <v>2</v>
      </c>
      <c r="O51">
        <v>2</v>
      </c>
      <c r="P51">
        <v>6</v>
      </c>
      <c r="Q51" s="5">
        <v>6</v>
      </c>
      <c r="R51" s="5">
        <v>2</v>
      </c>
      <c r="S51">
        <v>5</v>
      </c>
      <c r="T51">
        <v>4</v>
      </c>
      <c r="U51">
        <v>2</v>
      </c>
      <c r="V51">
        <v>2</v>
      </c>
      <c r="W51">
        <v>0</v>
      </c>
      <c r="X51" s="5">
        <v>2.0333329999999998</v>
      </c>
      <c r="Y51">
        <v>4</v>
      </c>
      <c r="Z51">
        <v>1</v>
      </c>
      <c r="AA51">
        <v>0</v>
      </c>
      <c r="AB51">
        <v>1</v>
      </c>
      <c r="AC51">
        <v>0</v>
      </c>
      <c r="AD51">
        <v>0</v>
      </c>
      <c r="AE51">
        <v>0</v>
      </c>
      <c r="AF51">
        <v>0</v>
      </c>
      <c r="AG51">
        <v>0</v>
      </c>
      <c r="AH51">
        <v>0</v>
      </c>
    </row>
    <row r="52" spans="2:34" x14ac:dyDescent="0.2">
      <c r="B52" s="7" t="s">
        <v>83</v>
      </c>
      <c r="C52" s="5">
        <v>6.8</v>
      </c>
      <c r="D52">
        <v>2</v>
      </c>
      <c r="E52">
        <v>1</v>
      </c>
      <c r="F52">
        <v>7</v>
      </c>
      <c r="G52">
        <v>500</v>
      </c>
      <c r="H52">
        <v>2</v>
      </c>
      <c r="I52">
        <v>1</v>
      </c>
      <c r="J52" s="6">
        <v>289</v>
      </c>
      <c r="K52">
        <v>1</v>
      </c>
      <c r="L52" s="6">
        <v>2.89</v>
      </c>
      <c r="M52">
        <v>7</v>
      </c>
      <c r="N52">
        <v>3</v>
      </c>
      <c r="O52">
        <v>3</v>
      </c>
      <c r="P52">
        <v>1998</v>
      </c>
      <c r="Q52" s="5">
        <v>5.8</v>
      </c>
      <c r="R52" s="5">
        <v>4.8666669999999996</v>
      </c>
      <c r="S52">
        <v>2</v>
      </c>
      <c r="T52">
        <v>2</v>
      </c>
      <c r="U52">
        <v>2</v>
      </c>
      <c r="V52">
        <v>3</v>
      </c>
      <c r="W52">
        <v>1</v>
      </c>
      <c r="X52" s="5">
        <v>2.4666670000000002</v>
      </c>
      <c r="Y52">
        <v>4</v>
      </c>
      <c r="Z52">
        <v>1</v>
      </c>
      <c r="AA52">
        <v>0</v>
      </c>
      <c r="AB52">
        <v>1</v>
      </c>
      <c r="AC52">
        <v>0</v>
      </c>
      <c r="AD52">
        <v>0</v>
      </c>
      <c r="AE52">
        <v>0</v>
      </c>
      <c r="AF52">
        <v>1</v>
      </c>
      <c r="AG52">
        <v>0</v>
      </c>
      <c r="AH52">
        <v>0</v>
      </c>
    </row>
    <row r="53" spans="2:34" x14ac:dyDescent="0.2">
      <c r="B53" s="7" t="s">
        <v>84</v>
      </c>
      <c r="C53" s="5">
        <v>4</v>
      </c>
      <c r="D53">
        <v>3</v>
      </c>
      <c r="E53">
        <v>5</v>
      </c>
      <c r="F53">
        <v>8</v>
      </c>
      <c r="G53">
        <v>15000</v>
      </c>
      <c r="H53">
        <v>1</v>
      </c>
      <c r="I53">
        <v>5</v>
      </c>
      <c r="J53" s="6">
        <v>10000</v>
      </c>
      <c r="K53">
        <v>1</v>
      </c>
      <c r="L53" s="6">
        <v>2.2000000000000002</v>
      </c>
      <c r="M53">
        <v>0</v>
      </c>
      <c r="N53">
        <v>8</v>
      </c>
      <c r="O53">
        <v>10</v>
      </c>
      <c r="P53">
        <v>80</v>
      </c>
      <c r="Q53" s="5">
        <v>1</v>
      </c>
      <c r="R53" s="5">
        <v>4</v>
      </c>
      <c r="S53">
        <v>0</v>
      </c>
      <c r="T53">
        <v>2</v>
      </c>
      <c r="U53">
        <v>1</v>
      </c>
      <c r="V53">
        <v>5</v>
      </c>
      <c r="W53">
        <v>0</v>
      </c>
      <c r="X53" s="5">
        <v>4</v>
      </c>
      <c r="Y53">
        <v>1</v>
      </c>
      <c r="Z53">
        <v>3</v>
      </c>
      <c r="AA53">
        <v>2</v>
      </c>
      <c r="AB53">
        <v>4</v>
      </c>
      <c r="AC53">
        <v>1</v>
      </c>
      <c r="AD53">
        <v>1</v>
      </c>
      <c r="AE53">
        <v>1</v>
      </c>
      <c r="AF53">
        <v>1</v>
      </c>
      <c r="AG53">
        <v>1</v>
      </c>
      <c r="AH53">
        <v>1</v>
      </c>
    </row>
    <row r="54" spans="2:34" x14ac:dyDescent="0.2">
      <c r="B54" s="7" t="s">
        <v>85</v>
      </c>
      <c r="C54" s="5">
        <v>7</v>
      </c>
      <c r="D54">
        <v>2</v>
      </c>
      <c r="E54">
        <v>2</v>
      </c>
      <c r="F54">
        <v>1</v>
      </c>
      <c r="G54">
        <v>1500</v>
      </c>
      <c r="H54">
        <v>2</v>
      </c>
      <c r="I54">
        <v>1</v>
      </c>
      <c r="J54" s="6">
        <v>678</v>
      </c>
      <c r="K54">
        <v>2</v>
      </c>
      <c r="L54" s="6">
        <v>3.6</v>
      </c>
      <c r="M54">
        <v>0</v>
      </c>
      <c r="N54">
        <v>2</v>
      </c>
      <c r="O54">
        <v>1</v>
      </c>
      <c r="P54">
        <v>4</v>
      </c>
      <c r="Q54" s="5">
        <v>5.9666670000000002</v>
      </c>
      <c r="R54" s="5">
        <v>3.3666670000000001</v>
      </c>
      <c r="S54">
        <v>0</v>
      </c>
      <c r="T54">
        <v>3</v>
      </c>
      <c r="U54">
        <v>2</v>
      </c>
      <c r="V54">
        <v>2</v>
      </c>
      <c r="W54">
        <v>0</v>
      </c>
      <c r="X54" s="5">
        <v>4.9333330000000002</v>
      </c>
      <c r="Y54">
        <v>4</v>
      </c>
      <c r="Z54">
        <v>1</v>
      </c>
      <c r="AA54">
        <v>2</v>
      </c>
      <c r="AB54">
        <v>1</v>
      </c>
      <c r="AC54">
        <v>0</v>
      </c>
      <c r="AD54">
        <v>0</v>
      </c>
      <c r="AE54">
        <v>0</v>
      </c>
      <c r="AF54">
        <v>0</v>
      </c>
      <c r="AG54">
        <v>0</v>
      </c>
      <c r="AH54">
        <v>0</v>
      </c>
    </row>
    <row r="55" spans="2:34" x14ac:dyDescent="0.2">
      <c r="B55" s="7" t="s">
        <v>86</v>
      </c>
      <c r="C55" s="5">
        <v>6.5</v>
      </c>
      <c r="D55">
        <v>2</v>
      </c>
      <c r="E55">
        <v>1</v>
      </c>
      <c r="F55">
        <v>7</v>
      </c>
      <c r="G55">
        <v>700</v>
      </c>
      <c r="H55">
        <v>2</v>
      </c>
      <c r="I55">
        <v>1</v>
      </c>
      <c r="J55" s="6">
        <v>600</v>
      </c>
      <c r="K55">
        <v>2</v>
      </c>
      <c r="L55" s="6">
        <v>2.319</v>
      </c>
      <c r="M55">
        <v>0</v>
      </c>
      <c r="N55">
        <v>3</v>
      </c>
      <c r="O55">
        <v>2</v>
      </c>
      <c r="P55">
        <v>2</v>
      </c>
      <c r="Q55" s="5">
        <v>6.266667</v>
      </c>
      <c r="R55" s="5">
        <v>5.8333329999999997</v>
      </c>
      <c r="S55">
        <v>5</v>
      </c>
      <c r="T55">
        <v>4</v>
      </c>
      <c r="U55">
        <v>1</v>
      </c>
      <c r="V55">
        <v>1</v>
      </c>
      <c r="W55">
        <v>0</v>
      </c>
      <c r="X55" s="5">
        <v>1</v>
      </c>
      <c r="Y55">
        <v>4</v>
      </c>
      <c r="Z55">
        <v>1</v>
      </c>
      <c r="AA55">
        <v>2</v>
      </c>
      <c r="AB55">
        <v>1</v>
      </c>
      <c r="AC55">
        <v>0</v>
      </c>
      <c r="AD55">
        <v>0</v>
      </c>
      <c r="AE55">
        <v>0</v>
      </c>
      <c r="AF55">
        <v>0</v>
      </c>
      <c r="AG55">
        <v>0</v>
      </c>
      <c r="AH55">
        <v>0</v>
      </c>
    </row>
    <row r="56" spans="2:34" x14ac:dyDescent="0.2">
      <c r="B56" s="7" t="s">
        <v>87</v>
      </c>
      <c r="C56" s="5">
        <v>7</v>
      </c>
      <c r="D56">
        <v>2</v>
      </c>
      <c r="E56">
        <v>1</v>
      </c>
      <c r="F56">
        <v>1</v>
      </c>
      <c r="G56">
        <v>3000</v>
      </c>
      <c r="H56">
        <v>2</v>
      </c>
      <c r="I56">
        <v>2</v>
      </c>
      <c r="J56" s="6">
        <v>220</v>
      </c>
      <c r="K56">
        <v>2</v>
      </c>
      <c r="L56" s="6">
        <v>2.9</v>
      </c>
      <c r="M56">
        <v>0</v>
      </c>
      <c r="N56">
        <v>3</v>
      </c>
      <c r="O56">
        <v>3</v>
      </c>
      <c r="P56">
        <v>11</v>
      </c>
      <c r="Q56" s="5">
        <v>5.5333329999999998</v>
      </c>
      <c r="R56" s="5">
        <v>3.1666669999999999</v>
      </c>
      <c r="S56">
        <v>0</v>
      </c>
      <c r="T56">
        <v>3</v>
      </c>
      <c r="U56">
        <v>2</v>
      </c>
      <c r="V56">
        <v>1</v>
      </c>
      <c r="W56">
        <v>0</v>
      </c>
      <c r="X56" s="5">
        <v>6.0333329999999998</v>
      </c>
      <c r="Y56">
        <v>1</v>
      </c>
      <c r="Z56">
        <v>1</v>
      </c>
      <c r="AA56">
        <v>2</v>
      </c>
      <c r="AB56">
        <v>1</v>
      </c>
      <c r="AC56">
        <v>0</v>
      </c>
      <c r="AD56">
        <v>0</v>
      </c>
      <c r="AE56">
        <v>0</v>
      </c>
      <c r="AF56">
        <v>0</v>
      </c>
      <c r="AG56">
        <v>0</v>
      </c>
      <c r="AH56">
        <v>0</v>
      </c>
    </row>
    <row r="57" spans="2:34" x14ac:dyDescent="0.2">
      <c r="B57" s="7" t="s">
        <v>88</v>
      </c>
      <c r="C57" s="5">
        <v>6</v>
      </c>
      <c r="D57">
        <v>2</v>
      </c>
      <c r="E57">
        <v>1</v>
      </c>
      <c r="F57">
        <v>5</v>
      </c>
      <c r="G57">
        <v>600</v>
      </c>
      <c r="H57">
        <v>2</v>
      </c>
      <c r="I57">
        <v>1</v>
      </c>
      <c r="J57" s="6">
        <v>80</v>
      </c>
      <c r="K57">
        <v>2</v>
      </c>
      <c r="L57" s="6">
        <v>2.6</v>
      </c>
      <c r="M57">
        <v>20</v>
      </c>
      <c r="N57">
        <v>2</v>
      </c>
      <c r="O57">
        <v>3</v>
      </c>
      <c r="P57">
        <v>6</v>
      </c>
      <c r="Q57" s="5">
        <v>6</v>
      </c>
      <c r="R57" s="5">
        <v>2</v>
      </c>
      <c r="S57">
        <v>3</v>
      </c>
      <c r="T57">
        <v>2</v>
      </c>
      <c r="U57">
        <v>2</v>
      </c>
      <c r="V57">
        <v>1</v>
      </c>
      <c r="W57">
        <v>1</v>
      </c>
      <c r="X57" s="5">
        <v>5</v>
      </c>
      <c r="Y57">
        <v>4</v>
      </c>
      <c r="Z57">
        <v>1</v>
      </c>
      <c r="AA57">
        <v>0</v>
      </c>
      <c r="AB57">
        <v>1</v>
      </c>
      <c r="AC57">
        <v>0</v>
      </c>
      <c r="AD57">
        <v>0</v>
      </c>
      <c r="AE57">
        <v>0</v>
      </c>
      <c r="AF57">
        <v>0</v>
      </c>
      <c r="AG57">
        <v>0</v>
      </c>
      <c r="AH57">
        <v>0</v>
      </c>
    </row>
    <row r="58" spans="2:34" x14ac:dyDescent="0.2">
      <c r="B58" s="7" t="s">
        <v>89</v>
      </c>
      <c r="C58" s="5">
        <v>5.233333</v>
      </c>
      <c r="D58">
        <v>2</v>
      </c>
      <c r="E58">
        <v>1</v>
      </c>
      <c r="F58">
        <v>7</v>
      </c>
      <c r="G58">
        <v>560</v>
      </c>
      <c r="H58">
        <v>2</v>
      </c>
      <c r="I58">
        <v>1</v>
      </c>
      <c r="J58" s="6">
        <v>843</v>
      </c>
      <c r="K58">
        <v>1</v>
      </c>
      <c r="L58" s="6">
        <v>2.76</v>
      </c>
      <c r="M58">
        <v>0</v>
      </c>
      <c r="N58">
        <v>3</v>
      </c>
      <c r="O58">
        <v>3</v>
      </c>
      <c r="P58">
        <v>3</v>
      </c>
      <c r="Q58" s="5">
        <v>6.3333329999999997</v>
      </c>
      <c r="R58" s="5">
        <v>2.7</v>
      </c>
      <c r="S58">
        <v>0</v>
      </c>
      <c r="T58">
        <v>1</v>
      </c>
      <c r="U58">
        <v>2</v>
      </c>
      <c r="V58">
        <v>1</v>
      </c>
      <c r="W58">
        <v>1</v>
      </c>
      <c r="X58" s="5">
        <v>1.1666669999999999</v>
      </c>
      <c r="Y58">
        <v>4</v>
      </c>
      <c r="Z58">
        <v>1</v>
      </c>
      <c r="AA58">
        <v>2</v>
      </c>
      <c r="AB58">
        <v>2</v>
      </c>
      <c r="AC58">
        <v>0</v>
      </c>
      <c r="AD58">
        <v>0</v>
      </c>
      <c r="AE58">
        <v>0</v>
      </c>
      <c r="AF58">
        <v>0</v>
      </c>
      <c r="AG58">
        <v>0</v>
      </c>
      <c r="AH58">
        <v>0</v>
      </c>
    </row>
    <row r="59" spans="2:34" x14ac:dyDescent="0.2">
      <c r="B59" s="7" t="s">
        <v>90</v>
      </c>
      <c r="C59" s="5">
        <v>6.9666670000000002</v>
      </c>
      <c r="D59">
        <v>2</v>
      </c>
      <c r="E59">
        <v>1</v>
      </c>
      <c r="F59">
        <v>1</v>
      </c>
      <c r="G59">
        <v>200</v>
      </c>
      <c r="H59">
        <v>2</v>
      </c>
      <c r="I59">
        <v>1</v>
      </c>
      <c r="J59" s="6">
        <v>0</v>
      </c>
      <c r="K59">
        <v>1</v>
      </c>
      <c r="L59" s="6">
        <v>4</v>
      </c>
      <c r="M59">
        <v>0</v>
      </c>
      <c r="N59">
        <v>2</v>
      </c>
      <c r="O59">
        <v>2</v>
      </c>
      <c r="P59">
        <v>3</v>
      </c>
      <c r="Q59" s="5">
        <v>3.6</v>
      </c>
      <c r="R59" s="5">
        <v>4.3666669999999996</v>
      </c>
      <c r="S59">
        <v>6</v>
      </c>
      <c r="T59">
        <v>2</v>
      </c>
      <c r="U59">
        <v>2</v>
      </c>
      <c r="V59">
        <v>1</v>
      </c>
      <c r="W59">
        <v>1</v>
      </c>
      <c r="X59" s="5">
        <v>2.1333329999999999</v>
      </c>
      <c r="Y59">
        <v>4</v>
      </c>
      <c r="Z59">
        <v>2</v>
      </c>
      <c r="AA59">
        <v>0</v>
      </c>
      <c r="AB59">
        <v>1</v>
      </c>
      <c r="AC59">
        <v>0</v>
      </c>
      <c r="AD59">
        <v>1</v>
      </c>
      <c r="AE59">
        <v>0</v>
      </c>
      <c r="AF59">
        <v>1</v>
      </c>
      <c r="AG59">
        <v>0</v>
      </c>
      <c r="AH59">
        <v>1</v>
      </c>
    </row>
    <row r="60" spans="2:34" x14ac:dyDescent="0.2">
      <c r="B60" s="7" t="s">
        <v>91</v>
      </c>
      <c r="C60" s="5">
        <v>1.6666669999999999</v>
      </c>
      <c r="D60">
        <v>2</v>
      </c>
      <c r="E60">
        <v>3</v>
      </c>
      <c r="F60">
        <v>7</v>
      </c>
      <c r="G60">
        <v>1000</v>
      </c>
      <c r="H60">
        <v>2</v>
      </c>
      <c r="I60">
        <v>2</v>
      </c>
      <c r="J60" s="6">
        <v>4000</v>
      </c>
      <c r="K60">
        <v>2</v>
      </c>
      <c r="L60" s="6">
        <v>3.3</v>
      </c>
      <c r="M60">
        <v>45</v>
      </c>
      <c r="N60">
        <v>3</v>
      </c>
      <c r="O60">
        <v>4</v>
      </c>
      <c r="P60">
        <v>6</v>
      </c>
      <c r="Q60" s="5">
        <v>6.8</v>
      </c>
      <c r="R60" s="5">
        <v>2.1666669999999999</v>
      </c>
      <c r="S60">
        <v>52</v>
      </c>
      <c r="T60">
        <v>2</v>
      </c>
      <c r="U60">
        <v>3</v>
      </c>
      <c r="V60">
        <v>1</v>
      </c>
      <c r="W60">
        <v>0</v>
      </c>
      <c r="X60" s="5">
        <v>2.2000000000000002</v>
      </c>
      <c r="Y60">
        <v>1</v>
      </c>
      <c r="Z60">
        <v>1</v>
      </c>
      <c r="AA60">
        <v>1</v>
      </c>
      <c r="AB60">
        <v>4</v>
      </c>
      <c r="AC60">
        <v>0</v>
      </c>
      <c r="AD60">
        <v>0</v>
      </c>
      <c r="AE60">
        <v>0</v>
      </c>
      <c r="AF60">
        <v>0</v>
      </c>
      <c r="AG60">
        <v>0</v>
      </c>
      <c r="AH60">
        <v>0</v>
      </c>
    </row>
    <row r="61" spans="2:34" x14ac:dyDescent="0.2">
      <c r="B61" s="7" t="s">
        <v>92</v>
      </c>
      <c r="C61" s="5">
        <v>6.0333329999999998</v>
      </c>
      <c r="D61">
        <v>2</v>
      </c>
      <c r="E61">
        <v>2</v>
      </c>
      <c r="F61">
        <v>1</v>
      </c>
      <c r="G61">
        <v>300</v>
      </c>
      <c r="H61">
        <v>2</v>
      </c>
      <c r="I61">
        <v>3</v>
      </c>
      <c r="J61" s="6">
        <v>200</v>
      </c>
      <c r="K61">
        <v>2</v>
      </c>
      <c r="L61" s="6">
        <v>3.6</v>
      </c>
      <c r="M61">
        <v>0</v>
      </c>
      <c r="N61">
        <v>2</v>
      </c>
      <c r="O61">
        <v>3</v>
      </c>
      <c r="P61">
        <v>31</v>
      </c>
      <c r="Q61" s="5">
        <v>6</v>
      </c>
      <c r="R61" s="5">
        <v>1.4666669999999999</v>
      </c>
      <c r="S61">
        <v>20</v>
      </c>
      <c r="T61">
        <v>3</v>
      </c>
      <c r="U61">
        <v>3</v>
      </c>
      <c r="V61">
        <v>1</v>
      </c>
      <c r="W61">
        <v>0</v>
      </c>
      <c r="X61" s="5">
        <v>2</v>
      </c>
      <c r="Y61">
        <v>4</v>
      </c>
      <c r="Z61">
        <v>1</v>
      </c>
      <c r="AA61">
        <v>0</v>
      </c>
      <c r="AB61">
        <v>1</v>
      </c>
      <c r="AC61">
        <v>0</v>
      </c>
      <c r="AD61">
        <v>1</v>
      </c>
      <c r="AE61">
        <v>1</v>
      </c>
      <c r="AF61">
        <v>0</v>
      </c>
      <c r="AG61">
        <v>0</v>
      </c>
      <c r="AH61">
        <v>1</v>
      </c>
    </row>
    <row r="62" spans="2:34" x14ac:dyDescent="0.2">
      <c r="B62" s="7" t="s">
        <v>93</v>
      </c>
      <c r="C62" s="5">
        <v>5.1666670000000003</v>
      </c>
      <c r="D62">
        <v>1</v>
      </c>
      <c r="E62">
        <v>3</v>
      </c>
      <c r="F62">
        <v>8</v>
      </c>
      <c r="G62">
        <v>5</v>
      </c>
      <c r="H62">
        <v>2</v>
      </c>
      <c r="I62">
        <v>2</v>
      </c>
      <c r="J62" s="6">
        <v>0</v>
      </c>
      <c r="K62">
        <v>2</v>
      </c>
      <c r="L62" s="6">
        <v>4</v>
      </c>
      <c r="M62">
        <v>60</v>
      </c>
      <c r="N62">
        <v>5</v>
      </c>
      <c r="O62">
        <v>5</v>
      </c>
      <c r="P62">
        <v>1</v>
      </c>
      <c r="Q62" s="5">
        <v>4.0666669999999998</v>
      </c>
      <c r="R62" s="5">
        <v>5.0999999999999996</v>
      </c>
      <c r="S62">
        <v>2</v>
      </c>
      <c r="T62">
        <v>1</v>
      </c>
      <c r="U62">
        <v>3</v>
      </c>
      <c r="V62">
        <v>5</v>
      </c>
      <c r="W62">
        <v>1</v>
      </c>
      <c r="X62" s="5">
        <v>4.0999999999999996</v>
      </c>
      <c r="Y62">
        <v>1</v>
      </c>
      <c r="Z62">
        <v>1</v>
      </c>
      <c r="AA62">
        <v>0</v>
      </c>
      <c r="AB62">
        <v>1</v>
      </c>
      <c r="AC62">
        <v>0</v>
      </c>
      <c r="AD62">
        <v>0</v>
      </c>
      <c r="AE62">
        <v>0</v>
      </c>
      <c r="AF62">
        <v>0</v>
      </c>
      <c r="AG62">
        <v>0</v>
      </c>
      <c r="AH62">
        <v>0</v>
      </c>
    </row>
    <row r="63" spans="2:34" x14ac:dyDescent="0.2">
      <c r="B63" s="7" t="s">
        <v>94</v>
      </c>
      <c r="C63" s="5">
        <v>4.4000000000000004</v>
      </c>
      <c r="D63">
        <v>2</v>
      </c>
      <c r="E63">
        <v>1</v>
      </c>
      <c r="F63">
        <v>1</v>
      </c>
      <c r="G63">
        <v>600</v>
      </c>
      <c r="H63">
        <v>2</v>
      </c>
      <c r="I63">
        <v>1</v>
      </c>
      <c r="J63" s="6">
        <v>800</v>
      </c>
      <c r="K63">
        <v>2</v>
      </c>
      <c r="L63" s="6">
        <v>2.8</v>
      </c>
      <c r="M63">
        <v>15</v>
      </c>
      <c r="N63">
        <v>3</v>
      </c>
      <c r="O63">
        <v>5</v>
      </c>
      <c r="P63">
        <v>8</v>
      </c>
      <c r="Q63" s="5">
        <v>5.8</v>
      </c>
      <c r="R63" s="5">
        <v>5.1666670000000003</v>
      </c>
      <c r="S63">
        <v>0</v>
      </c>
      <c r="T63">
        <v>2</v>
      </c>
      <c r="U63">
        <v>2</v>
      </c>
      <c r="V63">
        <v>1</v>
      </c>
      <c r="W63">
        <v>0</v>
      </c>
      <c r="X63" s="5">
        <v>7</v>
      </c>
      <c r="Y63">
        <v>4</v>
      </c>
      <c r="Z63">
        <v>1</v>
      </c>
      <c r="AA63">
        <v>2</v>
      </c>
      <c r="AB63">
        <v>1</v>
      </c>
      <c r="AC63">
        <v>0</v>
      </c>
      <c r="AD63">
        <v>1</v>
      </c>
      <c r="AE63">
        <v>0</v>
      </c>
      <c r="AF63">
        <v>0</v>
      </c>
      <c r="AG63">
        <v>0</v>
      </c>
      <c r="AH63">
        <v>0</v>
      </c>
    </row>
    <row r="64" spans="2:34" x14ac:dyDescent="0.2">
      <c r="B64" s="7" t="s">
        <v>95</v>
      </c>
      <c r="C64" s="5">
        <v>6.6666670000000003</v>
      </c>
      <c r="D64">
        <v>2</v>
      </c>
      <c r="E64">
        <v>1</v>
      </c>
      <c r="F64">
        <v>5</v>
      </c>
      <c r="G64">
        <v>100</v>
      </c>
      <c r="H64">
        <v>2</v>
      </c>
      <c r="I64">
        <v>1</v>
      </c>
      <c r="J64" s="6">
        <v>37.5</v>
      </c>
      <c r="K64">
        <v>1</v>
      </c>
      <c r="L64" s="6">
        <v>3.5</v>
      </c>
      <c r="M64">
        <v>0</v>
      </c>
      <c r="N64">
        <v>2</v>
      </c>
      <c r="O64">
        <v>2</v>
      </c>
      <c r="P64">
        <v>12</v>
      </c>
      <c r="Q64" s="5">
        <v>5.8666669999999996</v>
      </c>
      <c r="R64" s="5">
        <v>5.5333329999999998</v>
      </c>
      <c r="S64">
        <v>20</v>
      </c>
      <c r="T64">
        <v>3</v>
      </c>
      <c r="U64">
        <v>2</v>
      </c>
      <c r="V64">
        <v>1</v>
      </c>
      <c r="W64">
        <v>0</v>
      </c>
      <c r="X64" s="5">
        <v>3.233333</v>
      </c>
      <c r="Y64">
        <v>4</v>
      </c>
      <c r="Z64">
        <v>1</v>
      </c>
      <c r="AA64">
        <v>2</v>
      </c>
      <c r="AB64">
        <v>1</v>
      </c>
      <c r="AC64">
        <v>0</v>
      </c>
      <c r="AD64">
        <v>0</v>
      </c>
      <c r="AE64">
        <v>0</v>
      </c>
      <c r="AF64">
        <v>0</v>
      </c>
      <c r="AG64">
        <v>0</v>
      </c>
      <c r="AH64">
        <v>0</v>
      </c>
    </row>
    <row r="65" spans="2:34" x14ac:dyDescent="0.2">
      <c r="B65" s="7" t="s">
        <v>96</v>
      </c>
      <c r="C65" s="5">
        <v>6.4</v>
      </c>
      <c r="D65">
        <v>2</v>
      </c>
      <c r="E65">
        <v>1</v>
      </c>
      <c r="F65">
        <v>1</v>
      </c>
      <c r="G65">
        <v>290</v>
      </c>
      <c r="H65">
        <v>2</v>
      </c>
      <c r="I65">
        <v>1</v>
      </c>
      <c r="J65" s="6">
        <v>100</v>
      </c>
      <c r="K65">
        <v>2</v>
      </c>
      <c r="L65" s="6">
        <v>2.7</v>
      </c>
      <c r="M65">
        <v>0</v>
      </c>
      <c r="N65">
        <v>2</v>
      </c>
      <c r="O65">
        <v>2</v>
      </c>
      <c r="P65">
        <v>11</v>
      </c>
      <c r="Q65" s="5">
        <v>6.9</v>
      </c>
      <c r="R65" s="5">
        <v>3.9</v>
      </c>
      <c r="S65">
        <v>10</v>
      </c>
      <c r="T65">
        <v>3</v>
      </c>
      <c r="U65">
        <v>2</v>
      </c>
      <c r="V65">
        <v>1</v>
      </c>
      <c r="W65">
        <v>0</v>
      </c>
      <c r="X65" s="5">
        <v>2.1333329999999999</v>
      </c>
      <c r="Y65">
        <v>1</v>
      </c>
      <c r="Z65">
        <v>1</v>
      </c>
      <c r="AA65">
        <v>0</v>
      </c>
      <c r="AB65">
        <v>1</v>
      </c>
      <c r="AC65">
        <v>0</v>
      </c>
      <c r="AD65">
        <v>1</v>
      </c>
      <c r="AE65">
        <v>1</v>
      </c>
      <c r="AF65">
        <v>0</v>
      </c>
      <c r="AG65">
        <v>0</v>
      </c>
      <c r="AH65">
        <v>0</v>
      </c>
    </row>
    <row r="66" spans="2:34" x14ac:dyDescent="0.2">
      <c r="B66" s="7" t="s">
        <v>97</v>
      </c>
      <c r="C66" s="5">
        <v>4.5333329999999998</v>
      </c>
      <c r="D66">
        <v>2</v>
      </c>
      <c r="E66">
        <v>1</v>
      </c>
      <c r="F66">
        <v>5</v>
      </c>
      <c r="G66">
        <v>500</v>
      </c>
      <c r="H66">
        <v>2</v>
      </c>
      <c r="I66">
        <v>1</v>
      </c>
      <c r="J66" s="6">
        <v>758</v>
      </c>
      <c r="K66">
        <v>2</v>
      </c>
      <c r="L66" s="6">
        <v>1.6</v>
      </c>
      <c r="M66">
        <v>0</v>
      </c>
      <c r="N66">
        <v>2</v>
      </c>
      <c r="O66">
        <v>2</v>
      </c>
      <c r="P66">
        <v>3</v>
      </c>
      <c r="Q66" s="5">
        <v>5.5333329999999998</v>
      </c>
      <c r="R66" s="5">
        <v>4.6333330000000004</v>
      </c>
      <c r="S66">
        <v>15</v>
      </c>
      <c r="T66">
        <v>2</v>
      </c>
      <c r="U66">
        <v>2</v>
      </c>
      <c r="V66">
        <v>1</v>
      </c>
      <c r="W66">
        <v>1</v>
      </c>
      <c r="X66" s="5">
        <v>5.1666670000000003</v>
      </c>
      <c r="Y66">
        <v>4</v>
      </c>
      <c r="Z66">
        <v>2</v>
      </c>
      <c r="AA66">
        <v>2</v>
      </c>
      <c r="AB66">
        <v>1</v>
      </c>
      <c r="AC66">
        <v>0</v>
      </c>
      <c r="AD66">
        <v>1</v>
      </c>
      <c r="AE66">
        <v>0</v>
      </c>
      <c r="AF66">
        <v>0</v>
      </c>
      <c r="AG66">
        <v>0</v>
      </c>
      <c r="AH66">
        <v>1</v>
      </c>
    </row>
    <row r="67" spans="2:34" x14ac:dyDescent="0.2">
      <c r="B67" s="7" t="s">
        <v>98</v>
      </c>
      <c r="C67" s="5">
        <v>5.6666670000000003</v>
      </c>
      <c r="D67">
        <v>2</v>
      </c>
      <c r="E67">
        <v>1</v>
      </c>
      <c r="F67">
        <v>1</v>
      </c>
      <c r="G67">
        <v>60</v>
      </c>
      <c r="H67">
        <v>2</v>
      </c>
      <c r="I67">
        <v>1</v>
      </c>
      <c r="J67" s="6">
        <v>0</v>
      </c>
      <c r="K67">
        <v>1</v>
      </c>
      <c r="L67" s="6">
        <v>3.3820000000000001</v>
      </c>
      <c r="M67">
        <v>0</v>
      </c>
      <c r="N67">
        <v>2</v>
      </c>
      <c r="O67">
        <v>3</v>
      </c>
      <c r="P67">
        <v>15</v>
      </c>
      <c r="Q67" s="5">
        <v>5.8666669999999996</v>
      </c>
      <c r="R67" s="5">
        <v>4.0666669999999998</v>
      </c>
      <c r="S67">
        <v>0</v>
      </c>
      <c r="T67">
        <v>3</v>
      </c>
      <c r="U67">
        <v>2</v>
      </c>
      <c r="V67">
        <v>3</v>
      </c>
      <c r="W67">
        <v>0</v>
      </c>
      <c r="X67" s="5">
        <v>4.0999999999999996</v>
      </c>
      <c r="Y67">
        <v>2</v>
      </c>
      <c r="Z67">
        <v>1</v>
      </c>
      <c r="AA67">
        <v>1</v>
      </c>
      <c r="AB67">
        <v>4</v>
      </c>
      <c r="AC67">
        <v>0</v>
      </c>
      <c r="AD67">
        <v>1</v>
      </c>
      <c r="AE67">
        <v>0</v>
      </c>
      <c r="AF67">
        <v>0</v>
      </c>
      <c r="AG67">
        <v>0</v>
      </c>
      <c r="AH67">
        <v>0</v>
      </c>
    </row>
    <row r="68" spans="2:34" x14ac:dyDescent="0.2">
      <c r="B68" s="7" t="s">
        <v>99</v>
      </c>
      <c r="C68" s="5">
        <v>6.1</v>
      </c>
      <c r="D68">
        <v>2</v>
      </c>
      <c r="E68">
        <v>2</v>
      </c>
      <c r="F68">
        <v>1</v>
      </c>
      <c r="G68">
        <v>600</v>
      </c>
      <c r="H68">
        <v>2</v>
      </c>
      <c r="I68">
        <v>1</v>
      </c>
      <c r="J68" s="6">
        <v>17</v>
      </c>
      <c r="K68">
        <v>2</v>
      </c>
      <c r="L68" s="6">
        <v>3.3</v>
      </c>
      <c r="M68">
        <v>0</v>
      </c>
      <c r="N68">
        <v>3</v>
      </c>
      <c r="O68">
        <v>4</v>
      </c>
      <c r="P68">
        <v>2</v>
      </c>
      <c r="Q68" s="5">
        <v>5.233333</v>
      </c>
      <c r="R68" s="5">
        <v>5.0666669999999998</v>
      </c>
      <c r="S68">
        <v>3</v>
      </c>
      <c r="T68">
        <v>3</v>
      </c>
      <c r="U68">
        <v>1</v>
      </c>
      <c r="V68">
        <v>1</v>
      </c>
      <c r="W68">
        <v>0</v>
      </c>
      <c r="X68" s="5">
        <v>1.9</v>
      </c>
      <c r="Y68">
        <v>4</v>
      </c>
      <c r="Z68">
        <v>2</v>
      </c>
      <c r="AA68">
        <v>0</v>
      </c>
      <c r="AB68">
        <v>4</v>
      </c>
      <c r="AC68">
        <v>0</v>
      </c>
      <c r="AD68">
        <v>0</v>
      </c>
      <c r="AE68">
        <v>0</v>
      </c>
      <c r="AF68">
        <v>0</v>
      </c>
      <c r="AG68">
        <v>0</v>
      </c>
      <c r="AH68">
        <v>0</v>
      </c>
    </row>
    <row r="69" spans="2:34" x14ac:dyDescent="0.2">
      <c r="B69" s="7" t="s">
        <v>100</v>
      </c>
      <c r="C69" s="5">
        <v>4.0333329999999998</v>
      </c>
      <c r="D69">
        <v>2</v>
      </c>
      <c r="E69">
        <v>1</v>
      </c>
      <c r="F69">
        <v>7</v>
      </c>
      <c r="G69">
        <v>1000</v>
      </c>
      <c r="H69">
        <v>2</v>
      </c>
      <c r="I69">
        <v>1</v>
      </c>
      <c r="J69" s="6">
        <v>300</v>
      </c>
      <c r="K69">
        <v>2</v>
      </c>
      <c r="L69" s="6">
        <v>3</v>
      </c>
      <c r="M69">
        <v>0</v>
      </c>
      <c r="N69">
        <v>2</v>
      </c>
      <c r="O69">
        <v>2</v>
      </c>
      <c r="P69">
        <v>5</v>
      </c>
      <c r="Q69" s="5">
        <v>6.1666670000000003</v>
      </c>
      <c r="R69" s="5">
        <v>2.3333330000000001</v>
      </c>
      <c r="S69">
        <v>10</v>
      </c>
      <c r="T69">
        <v>1</v>
      </c>
      <c r="U69">
        <v>2</v>
      </c>
      <c r="V69">
        <v>1</v>
      </c>
      <c r="W69">
        <v>0</v>
      </c>
      <c r="X69" s="5">
        <v>1.6666669999999999</v>
      </c>
      <c r="Y69">
        <v>2</v>
      </c>
      <c r="Z69">
        <v>1</v>
      </c>
      <c r="AA69">
        <v>0</v>
      </c>
      <c r="AB69">
        <v>1</v>
      </c>
      <c r="AC69">
        <v>0</v>
      </c>
      <c r="AD69">
        <v>0</v>
      </c>
      <c r="AE69">
        <v>0</v>
      </c>
      <c r="AF69">
        <v>0</v>
      </c>
      <c r="AG69">
        <v>0</v>
      </c>
      <c r="AH69">
        <v>0</v>
      </c>
    </row>
    <row r="70" spans="2:34" x14ac:dyDescent="0.2">
      <c r="B70" s="7" t="s">
        <v>101</v>
      </c>
      <c r="C70" s="5">
        <v>6.4666670000000002</v>
      </c>
      <c r="D70">
        <v>2</v>
      </c>
      <c r="E70">
        <v>1</v>
      </c>
      <c r="F70">
        <v>5</v>
      </c>
      <c r="G70">
        <v>1200</v>
      </c>
      <c r="H70">
        <v>2</v>
      </c>
      <c r="I70">
        <v>1</v>
      </c>
      <c r="J70" s="6">
        <v>200</v>
      </c>
      <c r="K70">
        <v>2</v>
      </c>
      <c r="L70" s="6">
        <v>3.4</v>
      </c>
      <c r="M70">
        <v>14.5</v>
      </c>
      <c r="N70">
        <v>3</v>
      </c>
      <c r="O70">
        <v>3</v>
      </c>
      <c r="P70">
        <v>10</v>
      </c>
      <c r="Q70" s="5">
        <v>5.9666670000000002</v>
      </c>
      <c r="R70" s="5">
        <v>5.5333329999999998</v>
      </c>
      <c r="S70">
        <v>15</v>
      </c>
      <c r="T70">
        <v>3</v>
      </c>
      <c r="U70">
        <v>2</v>
      </c>
      <c r="V70">
        <v>1</v>
      </c>
      <c r="W70">
        <v>0</v>
      </c>
      <c r="X70" s="5">
        <v>2</v>
      </c>
      <c r="Y70">
        <v>4</v>
      </c>
      <c r="Z70">
        <v>1</v>
      </c>
      <c r="AA70">
        <v>0</v>
      </c>
      <c r="AB70">
        <v>1</v>
      </c>
      <c r="AC70">
        <v>1</v>
      </c>
      <c r="AD70">
        <v>1</v>
      </c>
      <c r="AE70">
        <v>0</v>
      </c>
      <c r="AF70">
        <v>0</v>
      </c>
      <c r="AG70">
        <v>0</v>
      </c>
      <c r="AH70">
        <v>1</v>
      </c>
    </row>
    <row r="71" spans="2:34" x14ac:dyDescent="0.2">
      <c r="B71" s="7" t="s">
        <v>102</v>
      </c>
      <c r="C71" s="5">
        <v>6.4</v>
      </c>
      <c r="D71">
        <v>2</v>
      </c>
      <c r="E71">
        <v>1</v>
      </c>
      <c r="F71">
        <v>1</v>
      </c>
      <c r="G71">
        <v>6</v>
      </c>
      <c r="H71">
        <v>1</v>
      </c>
      <c r="I71">
        <v>1</v>
      </c>
      <c r="J71" s="6">
        <v>100</v>
      </c>
      <c r="K71">
        <v>2</v>
      </c>
      <c r="L71" s="6">
        <v>3.15</v>
      </c>
      <c r="M71">
        <v>0</v>
      </c>
      <c r="N71">
        <v>3</v>
      </c>
      <c r="O71">
        <v>3</v>
      </c>
      <c r="P71">
        <v>7</v>
      </c>
      <c r="Q71" s="5">
        <v>6.1333330000000004</v>
      </c>
      <c r="R71" s="5">
        <v>2.0333329999999998</v>
      </c>
      <c r="S71">
        <v>3</v>
      </c>
      <c r="T71">
        <v>1</v>
      </c>
      <c r="U71">
        <v>2</v>
      </c>
      <c r="V71">
        <v>1</v>
      </c>
      <c r="W71">
        <v>0</v>
      </c>
      <c r="X71" s="5">
        <v>1.9666669999999999</v>
      </c>
      <c r="Y71">
        <v>1</v>
      </c>
      <c r="Z71">
        <v>1</v>
      </c>
      <c r="AA71">
        <v>0</v>
      </c>
      <c r="AB71">
        <v>1</v>
      </c>
      <c r="AC71">
        <v>0</v>
      </c>
      <c r="AD71">
        <v>0</v>
      </c>
      <c r="AE71">
        <v>0</v>
      </c>
      <c r="AF71">
        <v>1</v>
      </c>
      <c r="AG71">
        <v>0</v>
      </c>
      <c r="AH71">
        <v>1</v>
      </c>
    </row>
    <row r="72" spans="2:34" x14ac:dyDescent="0.2">
      <c r="B72" s="7" t="s">
        <v>103</v>
      </c>
      <c r="C72" s="5">
        <v>6</v>
      </c>
      <c r="D72">
        <v>2</v>
      </c>
      <c r="E72">
        <v>1</v>
      </c>
      <c r="F72">
        <v>1</v>
      </c>
      <c r="G72">
        <v>500</v>
      </c>
      <c r="H72">
        <v>2</v>
      </c>
      <c r="I72">
        <v>1</v>
      </c>
      <c r="J72" s="6">
        <v>200</v>
      </c>
      <c r="K72">
        <v>2</v>
      </c>
      <c r="L72" s="6">
        <v>3.37</v>
      </c>
      <c r="M72">
        <v>0</v>
      </c>
      <c r="N72">
        <v>2</v>
      </c>
      <c r="O72">
        <v>2</v>
      </c>
      <c r="P72">
        <v>1995</v>
      </c>
      <c r="Q72" s="5">
        <v>5.0333329999999998</v>
      </c>
      <c r="R72" s="5">
        <v>4.9666670000000002</v>
      </c>
      <c r="S72">
        <v>0</v>
      </c>
      <c r="T72">
        <v>3</v>
      </c>
      <c r="U72">
        <v>2</v>
      </c>
      <c r="V72">
        <v>1</v>
      </c>
      <c r="W72">
        <v>0</v>
      </c>
      <c r="X72" s="5">
        <v>4.8333329999999997</v>
      </c>
      <c r="Y72">
        <v>4</v>
      </c>
      <c r="Z72">
        <v>1</v>
      </c>
      <c r="AA72">
        <v>2</v>
      </c>
      <c r="AB72">
        <v>1</v>
      </c>
      <c r="AC72">
        <v>0</v>
      </c>
      <c r="AD72">
        <v>0</v>
      </c>
      <c r="AE72">
        <v>0</v>
      </c>
      <c r="AF72">
        <v>0</v>
      </c>
      <c r="AG72">
        <v>0</v>
      </c>
      <c r="AH72">
        <v>0</v>
      </c>
    </row>
    <row r="73" spans="2:34" x14ac:dyDescent="0.2">
      <c r="B73" s="7" t="s">
        <v>104</v>
      </c>
      <c r="C73" s="5">
        <v>6.9666670000000002</v>
      </c>
      <c r="D73">
        <v>2</v>
      </c>
      <c r="E73">
        <v>1</v>
      </c>
      <c r="F73">
        <v>2</v>
      </c>
      <c r="G73">
        <v>2000</v>
      </c>
      <c r="H73">
        <v>2</v>
      </c>
      <c r="I73">
        <v>1</v>
      </c>
      <c r="J73" s="6">
        <v>0</v>
      </c>
      <c r="K73">
        <v>1</v>
      </c>
      <c r="L73" s="6">
        <v>3.8</v>
      </c>
      <c r="M73">
        <v>0</v>
      </c>
      <c r="N73">
        <v>2</v>
      </c>
      <c r="O73">
        <v>1</v>
      </c>
      <c r="P73">
        <v>2</v>
      </c>
      <c r="Q73" s="5">
        <v>4.7</v>
      </c>
      <c r="R73" s="5">
        <v>4.9666670000000002</v>
      </c>
      <c r="S73">
        <v>0</v>
      </c>
      <c r="T73">
        <v>2</v>
      </c>
      <c r="U73">
        <v>2</v>
      </c>
      <c r="V73">
        <v>1</v>
      </c>
      <c r="W73">
        <v>1</v>
      </c>
      <c r="X73" s="5">
        <v>4.766667</v>
      </c>
      <c r="Y73">
        <v>4</v>
      </c>
      <c r="Z73">
        <v>1</v>
      </c>
      <c r="AA73">
        <v>1</v>
      </c>
      <c r="AB73">
        <v>1</v>
      </c>
      <c r="AC73">
        <v>0</v>
      </c>
      <c r="AD73">
        <v>0</v>
      </c>
      <c r="AE73">
        <v>0</v>
      </c>
      <c r="AF73">
        <v>0</v>
      </c>
      <c r="AG73">
        <v>0</v>
      </c>
      <c r="AH73">
        <v>0</v>
      </c>
    </row>
    <row r="74" spans="2:34" x14ac:dyDescent="0.2">
      <c r="B74" s="7" t="s">
        <v>105</v>
      </c>
      <c r="C74" s="5">
        <v>5.9666670000000002</v>
      </c>
      <c r="D74">
        <v>2</v>
      </c>
      <c r="E74">
        <v>1</v>
      </c>
      <c r="F74">
        <v>5</v>
      </c>
      <c r="G74">
        <v>150</v>
      </c>
      <c r="H74">
        <v>2</v>
      </c>
      <c r="I74">
        <v>1</v>
      </c>
      <c r="J74" s="6">
        <v>50</v>
      </c>
      <c r="K74">
        <v>2</v>
      </c>
      <c r="L74" s="6">
        <v>3</v>
      </c>
      <c r="M74">
        <v>10</v>
      </c>
      <c r="N74">
        <v>2</v>
      </c>
      <c r="O74">
        <v>3</v>
      </c>
      <c r="P74">
        <v>3</v>
      </c>
      <c r="Q74" s="5">
        <v>6.0666669999999998</v>
      </c>
      <c r="R74" s="5">
        <v>2.3666670000000001</v>
      </c>
      <c r="S74">
        <v>0</v>
      </c>
      <c r="T74">
        <v>4</v>
      </c>
      <c r="U74">
        <v>2</v>
      </c>
      <c r="V74">
        <v>1</v>
      </c>
      <c r="W74">
        <v>0</v>
      </c>
      <c r="X74" s="5">
        <v>1.3</v>
      </c>
      <c r="Y74">
        <v>4</v>
      </c>
      <c r="Z74">
        <v>1</v>
      </c>
      <c r="AA74">
        <v>0</v>
      </c>
      <c r="AB74">
        <v>1</v>
      </c>
      <c r="AC74">
        <v>0</v>
      </c>
      <c r="AD74">
        <v>0</v>
      </c>
      <c r="AE74">
        <v>0</v>
      </c>
      <c r="AF74">
        <v>1</v>
      </c>
      <c r="AG74">
        <v>0</v>
      </c>
      <c r="AH74">
        <v>0</v>
      </c>
    </row>
    <row r="75" spans="2:34" x14ac:dyDescent="0.2">
      <c r="B75" s="7" t="s">
        <v>106</v>
      </c>
      <c r="C75" s="5">
        <v>6.9333330000000002</v>
      </c>
      <c r="D75">
        <v>2</v>
      </c>
      <c r="E75">
        <v>1</v>
      </c>
      <c r="F75">
        <v>1</v>
      </c>
      <c r="G75">
        <v>400</v>
      </c>
      <c r="H75">
        <v>2</v>
      </c>
      <c r="I75">
        <v>1</v>
      </c>
      <c r="J75" s="6">
        <v>1300</v>
      </c>
      <c r="K75">
        <v>2</v>
      </c>
      <c r="L75" s="6">
        <v>3.2</v>
      </c>
      <c r="M75">
        <v>0</v>
      </c>
      <c r="N75">
        <v>4</v>
      </c>
      <c r="O75">
        <v>2</v>
      </c>
      <c r="P75">
        <v>9</v>
      </c>
      <c r="Q75" s="5">
        <v>5.8666669999999996</v>
      </c>
      <c r="R75" s="5">
        <v>2.8</v>
      </c>
      <c r="S75">
        <v>3</v>
      </c>
      <c r="T75">
        <v>2</v>
      </c>
      <c r="U75">
        <v>2</v>
      </c>
      <c r="V75">
        <v>1</v>
      </c>
      <c r="W75">
        <v>0</v>
      </c>
      <c r="X75" s="5">
        <v>1.6</v>
      </c>
      <c r="Y75">
        <v>4</v>
      </c>
      <c r="Z75">
        <v>1</v>
      </c>
      <c r="AA75">
        <v>0</v>
      </c>
      <c r="AB75">
        <v>1</v>
      </c>
      <c r="AC75">
        <v>0</v>
      </c>
      <c r="AD75">
        <v>0</v>
      </c>
      <c r="AE75">
        <v>0</v>
      </c>
      <c r="AF75">
        <v>0</v>
      </c>
      <c r="AG75">
        <v>0</v>
      </c>
      <c r="AH75">
        <v>1</v>
      </c>
    </row>
    <row r="76" spans="2:34" x14ac:dyDescent="0.2">
      <c r="B76" s="7" t="s">
        <v>107</v>
      </c>
      <c r="C76" s="5">
        <v>6.5</v>
      </c>
      <c r="D76">
        <v>1</v>
      </c>
      <c r="E76">
        <v>3</v>
      </c>
      <c r="F76">
        <v>7</v>
      </c>
      <c r="G76">
        <v>260</v>
      </c>
      <c r="H76">
        <v>2</v>
      </c>
      <c r="I76">
        <v>1</v>
      </c>
      <c r="J76" s="6">
        <v>900</v>
      </c>
      <c r="K76">
        <v>2</v>
      </c>
      <c r="L76" s="6">
        <v>3.67</v>
      </c>
      <c r="M76">
        <v>17</v>
      </c>
      <c r="N76">
        <v>2</v>
      </c>
      <c r="O76">
        <v>2</v>
      </c>
      <c r="P76">
        <v>7</v>
      </c>
      <c r="Q76" s="5">
        <v>5.6</v>
      </c>
      <c r="R76" s="5">
        <v>2.1333329999999999</v>
      </c>
      <c r="S76">
        <v>1</v>
      </c>
      <c r="T76">
        <v>1</v>
      </c>
      <c r="U76">
        <v>3</v>
      </c>
      <c r="V76">
        <v>1</v>
      </c>
      <c r="W76">
        <v>0</v>
      </c>
      <c r="X76" s="5">
        <v>1.5</v>
      </c>
      <c r="Y76">
        <v>4</v>
      </c>
      <c r="Z76">
        <v>1</v>
      </c>
      <c r="AA76">
        <v>1</v>
      </c>
      <c r="AB76">
        <v>1</v>
      </c>
      <c r="AC76">
        <v>0</v>
      </c>
      <c r="AD76">
        <v>1</v>
      </c>
      <c r="AE76">
        <v>0</v>
      </c>
      <c r="AF76">
        <v>0</v>
      </c>
      <c r="AG76">
        <v>0</v>
      </c>
      <c r="AH76">
        <v>1</v>
      </c>
    </row>
    <row r="77" spans="2:34" x14ac:dyDescent="0.2">
      <c r="B77" s="7" t="s">
        <v>108</v>
      </c>
      <c r="C77" s="5">
        <v>6.3666669999999996</v>
      </c>
      <c r="D77">
        <v>1</v>
      </c>
      <c r="E77">
        <v>4</v>
      </c>
      <c r="F77">
        <v>7</v>
      </c>
      <c r="G77">
        <v>500</v>
      </c>
      <c r="H77">
        <v>2</v>
      </c>
      <c r="I77">
        <v>1</v>
      </c>
      <c r="J77" s="6">
        <v>200</v>
      </c>
      <c r="K77">
        <v>1</v>
      </c>
      <c r="L77" s="6">
        <v>3.5</v>
      </c>
      <c r="M77">
        <v>25</v>
      </c>
      <c r="N77">
        <v>3</v>
      </c>
      <c r="O77">
        <v>5</v>
      </c>
      <c r="P77">
        <v>1</v>
      </c>
      <c r="Q77" s="5">
        <v>6.1666670000000003</v>
      </c>
      <c r="R77" s="5">
        <v>1</v>
      </c>
      <c r="S77">
        <v>30</v>
      </c>
      <c r="T77">
        <v>1</v>
      </c>
      <c r="U77">
        <v>3</v>
      </c>
      <c r="V77">
        <v>1</v>
      </c>
      <c r="W77">
        <v>0</v>
      </c>
      <c r="X77" s="5">
        <v>5</v>
      </c>
      <c r="Y77">
        <v>4</v>
      </c>
      <c r="Z77">
        <v>1</v>
      </c>
      <c r="AA77">
        <v>0</v>
      </c>
      <c r="AB77">
        <v>4</v>
      </c>
      <c r="AC77">
        <v>0</v>
      </c>
      <c r="AD77">
        <v>0</v>
      </c>
      <c r="AE77">
        <v>0</v>
      </c>
      <c r="AF77">
        <v>1</v>
      </c>
      <c r="AG77">
        <v>0</v>
      </c>
      <c r="AH77">
        <v>0</v>
      </c>
    </row>
    <row r="78" spans="2:34" x14ac:dyDescent="0.2">
      <c r="B78" s="7" t="s">
        <v>109</v>
      </c>
      <c r="C78" s="5">
        <v>6.1666670000000003</v>
      </c>
      <c r="D78">
        <v>1</v>
      </c>
      <c r="E78">
        <v>1</v>
      </c>
      <c r="F78">
        <v>4</v>
      </c>
      <c r="G78">
        <v>100</v>
      </c>
      <c r="H78">
        <v>2</v>
      </c>
      <c r="I78">
        <v>6</v>
      </c>
      <c r="J78" s="6">
        <v>0</v>
      </c>
      <c r="K78">
        <v>1</v>
      </c>
      <c r="L78" s="6">
        <v>3.67</v>
      </c>
      <c r="M78">
        <v>30</v>
      </c>
      <c r="N78">
        <v>3</v>
      </c>
      <c r="O78">
        <v>4</v>
      </c>
      <c r="P78">
        <v>11</v>
      </c>
      <c r="Q78" s="5">
        <v>6.4666670000000002</v>
      </c>
      <c r="R78" s="5">
        <v>4.0333329999999998</v>
      </c>
      <c r="S78">
        <v>25</v>
      </c>
      <c r="T78">
        <v>2</v>
      </c>
      <c r="U78">
        <v>1</v>
      </c>
      <c r="V78">
        <v>3</v>
      </c>
      <c r="W78">
        <v>0</v>
      </c>
      <c r="X78" s="5">
        <v>3.7</v>
      </c>
      <c r="Y78">
        <v>4</v>
      </c>
      <c r="Z78">
        <v>1</v>
      </c>
      <c r="AA78">
        <v>2</v>
      </c>
      <c r="AB78">
        <v>4</v>
      </c>
      <c r="AC78">
        <v>0</v>
      </c>
      <c r="AD78">
        <v>1</v>
      </c>
      <c r="AE78">
        <v>0</v>
      </c>
      <c r="AF78">
        <v>0</v>
      </c>
      <c r="AG78">
        <v>0</v>
      </c>
      <c r="AH78">
        <v>1</v>
      </c>
    </row>
    <row r="79" spans="2:34" x14ac:dyDescent="0.2">
      <c r="B79" s="7" t="s">
        <v>110</v>
      </c>
      <c r="C79" s="5">
        <v>4.5666669999999998</v>
      </c>
      <c r="D79">
        <v>1</v>
      </c>
      <c r="E79">
        <v>4</v>
      </c>
      <c r="F79">
        <v>5</v>
      </c>
      <c r="G79">
        <v>664</v>
      </c>
      <c r="H79">
        <v>1</v>
      </c>
      <c r="I79">
        <v>1</v>
      </c>
      <c r="J79" s="6">
        <v>549</v>
      </c>
      <c r="K79">
        <v>1</v>
      </c>
      <c r="L79" s="6">
        <v>2.9</v>
      </c>
      <c r="M79">
        <v>30</v>
      </c>
      <c r="N79">
        <v>1</v>
      </c>
      <c r="O79">
        <v>1</v>
      </c>
      <c r="P79">
        <v>11</v>
      </c>
      <c r="Q79" s="5">
        <v>6</v>
      </c>
      <c r="R79" s="5">
        <v>5.4666670000000002</v>
      </c>
      <c r="S79">
        <v>0</v>
      </c>
      <c r="T79">
        <v>1</v>
      </c>
      <c r="U79">
        <v>3</v>
      </c>
      <c r="V79">
        <v>1</v>
      </c>
      <c r="W79">
        <v>0</v>
      </c>
      <c r="X79" s="5">
        <v>2</v>
      </c>
      <c r="Y79">
        <v>4</v>
      </c>
      <c r="Z79">
        <v>2</v>
      </c>
      <c r="AA79">
        <v>1</v>
      </c>
      <c r="AB79">
        <v>2</v>
      </c>
      <c r="AC79">
        <v>0</v>
      </c>
      <c r="AD79">
        <v>1</v>
      </c>
      <c r="AE79">
        <v>0</v>
      </c>
      <c r="AF79">
        <v>0</v>
      </c>
      <c r="AG79">
        <v>0</v>
      </c>
      <c r="AH79">
        <v>1</v>
      </c>
    </row>
    <row r="80" spans="2:34" x14ac:dyDescent="0.2">
      <c r="B80" s="7" t="s">
        <v>111</v>
      </c>
      <c r="C80" s="5">
        <v>2.8333330000000001</v>
      </c>
      <c r="D80">
        <v>1</v>
      </c>
      <c r="E80">
        <v>4</v>
      </c>
      <c r="F80">
        <v>3</v>
      </c>
      <c r="G80">
        <v>800</v>
      </c>
      <c r="H80">
        <v>2</v>
      </c>
      <c r="I80">
        <v>4</v>
      </c>
      <c r="J80" s="6">
        <v>1200</v>
      </c>
      <c r="K80">
        <v>2</v>
      </c>
      <c r="L80" s="6">
        <v>3</v>
      </c>
      <c r="M80">
        <v>30</v>
      </c>
      <c r="N80">
        <v>3</v>
      </c>
      <c r="O80">
        <v>4</v>
      </c>
      <c r="P80">
        <v>0.2</v>
      </c>
      <c r="Q80" s="5">
        <v>6.1</v>
      </c>
      <c r="R80" s="5">
        <v>4</v>
      </c>
      <c r="S80">
        <v>0</v>
      </c>
      <c r="T80">
        <v>2</v>
      </c>
      <c r="U80">
        <v>2</v>
      </c>
      <c r="V80">
        <v>1</v>
      </c>
      <c r="W80">
        <v>0</v>
      </c>
      <c r="X80" s="5">
        <v>3.0333329999999998</v>
      </c>
      <c r="Y80">
        <v>3</v>
      </c>
      <c r="Z80">
        <v>1</v>
      </c>
      <c r="AA80">
        <v>0</v>
      </c>
      <c r="AB80">
        <v>1</v>
      </c>
      <c r="AC80">
        <v>1</v>
      </c>
      <c r="AD80">
        <v>0</v>
      </c>
      <c r="AE80">
        <v>1</v>
      </c>
      <c r="AF80">
        <v>0</v>
      </c>
      <c r="AG80">
        <v>1</v>
      </c>
      <c r="AH80">
        <v>0</v>
      </c>
    </row>
    <row r="81" spans="2:34" x14ac:dyDescent="0.2">
      <c r="B81" s="7" t="s">
        <v>112</v>
      </c>
      <c r="C81" s="5">
        <v>6.9333330000000002</v>
      </c>
      <c r="D81">
        <v>2</v>
      </c>
      <c r="E81">
        <v>2</v>
      </c>
      <c r="F81">
        <v>7</v>
      </c>
      <c r="G81">
        <v>340</v>
      </c>
      <c r="H81">
        <v>2</v>
      </c>
      <c r="I81">
        <v>1</v>
      </c>
      <c r="J81" s="6">
        <v>146</v>
      </c>
      <c r="K81">
        <v>1</v>
      </c>
      <c r="L81" s="6">
        <v>3.3</v>
      </c>
      <c r="M81">
        <v>0</v>
      </c>
      <c r="N81">
        <v>2</v>
      </c>
      <c r="O81">
        <v>2</v>
      </c>
      <c r="P81">
        <v>2</v>
      </c>
      <c r="Q81" s="5">
        <v>4.8333329999999997</v>
      </c>
      <c r="R81" s="5">
        <v>6.266667</v>
      </c>
      <c r="S81">
        <v>0</v>
      </c>
      <c r="T81">
        <v>3</v>
      </c>
      <c r="U81">
        <v>2</v>
      </c>
      <c r="V81">
        <v>1</v>
      </c>
      <c r="W81">
        <v>0</v>
      </c>
      <c r="X81" s="5">
        <v>3.0666669999999998</v>
      </c>
      <c r="Y81">
        <v>4</v>
      </c>
      <c r="Z81">
        <v>1</v>
      </c>
      <c r="AA81">
        <v>0</v>
      </c>
      <c r="AB81">
        <v>1</v>
      </c>
      <c r="AC81">
        <v>0</v>
      </c>
      <c r="AD81">
        <v>0</v>
      </c>
      <c r="AE81">
        <v>0</v>
      </c>
      <c r="AF81">
        <v>0</v>
      </c>
      <c r="AG81">
        <v>1</v>
      </c>
      <c r="AH81">
        <v>1</v>
      </c>
    </row>
    <row r="82" spans="2:34" x14ac:dyDescent="0.2">
      <c r="B82" s="7" t="s">
        <v>113</v>
      </c>
      <c r="C82" s="5">
        <v>1.5333330000000001</v>
      </c>
      <c r="D82">
        <v>1</v>
      </c>
      <c r="E82">
        <v>3</v>
      </c>
      <c r="F82">
        <v>7</v>
      </c>
      <c r="G82">
        <v>1842</v>
      </c>
      <c r="H82">
        <v>1</v>
      </c>
      <c r="I82">
        <v>3</v>
      </c>
      <c r="J82" s="6">
        <v>2856.25</v>
      </c>
      <c r="K82">
        <v>1</v>
      </c>
      <c r="L82" s="6">
        <v>2.74</v>
      </c>
      <c r="M82">
        <v>40</v>
      </c>
      <c r="N82">
        <v>2</v>
      </c>
      <c r="O82">
        <v>4</v>
      </c>
      <c r="P82">
        <v>3</v>
      </c>
      <c r="Q82" s="5">
        <v>6.4</v>
      </c>
      <c r="R82" s="5">
        <v>3.5333329999999998</v>
      </c>
      <c r="S82">
        <v>1</v>
      </c>
      <c r="T82">
        <v>2</v>
      </c>
      <c r="U82">
        <v>1</v>
      </c>
      <c r="V82">
        <v>2</v>
      </c>
      <c r="W82">
        <v>0</v>
      </c>
      <c r="X82" s="5">
        <v>2.8333330000000001</v>
      </c>
      <c r="Y82">
        <v>4</v>
      </c>
      <c r="Z82">
        <v>1</v>
      </c>
      <c r="AA82">
        <v>0</v>
      </c>
      <c r="AB82">
        <v>1</v>
      </c>
      <c r="AC82">
        <v>0</v>
      </c>
      <c r="AD82">
        <v>1</v>
      </c>
      <c r="AE82">
        <v>0</v>
      </c>
      <c r="AF82">
        <v>0</v>
      </c>
      <c r="AG82">
        <v>0</v>
      </c>
      <c r="AH82">
        <v>0</v>
      </c>
    </row>
    <row r="83" spans="2:34" x14ac:dyDescent="0.2">
      <c r="B83" s="7" t="s">
        <v>114</v>
      </c>
      <c r="C83" s="5">
        <v>7</v>
      </c>
      <c r="D83">
        <v>1</v>
      </c>
      <c r="E83">
        <v>3</v>
      </c>
      <c r="F83">
        <v>7</v>
      </c>
      <c r="G83">
        <v>250</v>
      </c>
      <c r="H83">
        <v>2</v>
      </c>
      <c r="I83">
        <v>1</v>
      </c>
      <c r="J83" s="6">
        <v>684.44</v>
      </c>
      <c r="K83">
        <v>1</v>
      </c>
      <c r="L83" s="6">
        <v>3.4</v>
      </c>
      <c r="M83">
        <v>0</v>
      </c>
      <c r="N83">
        <v>3</v>
      </c>
      <c r="O83">
        <v>1</v>
      </c>
      <c r="P83">
        <v>2.5</v>
      </c>
      <c r="Q83" s="5">
        <v>7</v>
      </c>
      <c r="R83" s="5">
        <v>3</v>
      </c>
      <c r="S83">
        <v>10</v>
      </c>
      <c r="T83">
        <v>2</v>
      </c>
      <c r="U83">
        <v>2</v>
      </c>
      <c r="V83">
        <v>1</v>
      </c>
      <c r="W83">
        <v>1</v>
      </c>
      <c r="X83" s="5">
        <v>7</v>
      </c>
      <c r="Y83">
        <v>4</v>
      </c>
      <c r="Z83">
        <v>1</v>
      </c>
      <c r="AA83">
        <v>0</v>
      </c>
      <c r="AB83">
        <v>1</v>
      </c>
      <c r="AC83">
        <v>0</v>
      </c>
      <c r="AD83">
        <v>0</v>
      </c>
      <c r="AE83">
        <v>0</v>
      </c>
      <c r="AF83">
        <v>0</v>
      </c>
      <c r="AG83">
        <v>0</v>
      </c>
      <c r="AH83">
        <v>0</v>
      </c>
    </row>
    <row r="84" spans="2:34" x14ac:dyDescent="0.2">
      <c r="B84" s="7" t="s">
        <v>115</v>
      </c>
      <c r="C84" s="5">
        <v>6</v>
      </c>
      <c r="D84">
        <v>1</v>
      </c>
      <c r="E84">
        <v>4</v>
      </c>
      <c r="F84">
        <v>6</v>
      </c>
      <c r="G84">
        <v>100</v>
      </c>
      <c r="H84">
        <v>2</v>
      </c>
      <c r="I84">
        <v>1</v>
      </c>
      <c r="J84" s="6">
        <v>0</v>
      </c>
      <c r="K84">
        <v>1</v>
      </c>
      <c r="L84" s="6">
        <v>3</v>
      </c>
      <c r="M84">
        <v>0</v>
      </c>
      <c r="N84">
        <v>3</v>
      </c>
      <c r="O84">
        <v>3</v>
      </c>
      <c r="P84">
        <v>2</v>
      </c>
      <c r="Q84" s="5">
        <v>6</v>
      </c>
      <c r="R84" s="5">
        <v>3</v>
      </c>
      <c r="S84">
        <v>20</v>
      </c>
      <c r="T84">
        <v>1</v>
      </c>
      <c r="U84">
        <v>2</v>
      </c>
      <c r="V84">
        <v>1</v>
      </c>
      <c r="W84">
        <v>0</v>
      </c>
      <c r="X84" s="5">
        <v>2</v>
      </c>
      <c r="Y84">
        <v>1</v>
      </c>
      <c r="Z84">
        <v>1</v>
      </c>
      <c r="AA84">
        <v>0</v>
      </c>
      <c r="AB84">
        <v>4</v>
      </c>
      <c r="AC84">
        <v>0</v>
      </c>
      <c r="AD84">
        <v>0</v>
      </c>
      <c r="AE84">
        <v>0</v>
      </c>
      <c r="AF84">
        <v>1</v>
      </c>
      <c r="AG84">
        <v>0</v>
      </c>
      <c r="AH84">
        <v>0</v>
      </c>
    </row>
    <row r="85" spans="2:34" x14ac:dyDescent="0.2">
      <c r="B85" s="7" t="s">
        <v>116</v>
      </c>
      <c r="C85" s="5">
        <v>4.1333330000000004</v>
      </c>
      <c r="D85">
        <v>1</v>
      </c>
      <c r="E85">
        <v>4</v>
      </c>
      <c r="F85">
        <v>4</v>
      </c>
      <c r="G85">
        <v>220</v>
      </c>
      <c r="H85">
        <v>2</v>
      </c>
      <c r="I85">
        <v>1</v>
      </c>
      <c r="J85" s="6">
        <v>951</v>
      </c>
      <c r="K85">
        <v>1</v>
      </c>
      <c r="L85" s="6">
        <v>3.67</v>
      </c>
      <c r="M85">
        <v>0</v>
      </c>
      <c r="N85">
        <v>2</v>
      </c>
      <c r="O85">
        <v>4</v>
      </c>
      <c r="P85">
        <v>2</v>
      </c>
      <c r="Q85" s="5">
        <v>5.9333330000000002</v>
      </c>
      <c r="R85" s="5">
        <v>1.4666669999999999</v>
      </c>
      <c r="S85">
        <v>4</v>
      </c>
      <c r="T85">
        <v>3</v>
      </c>
      <c r="U85">
        <v>2</v>
      </c>
      <c r="V85">
        <v>3</v>
      </c>
      <c r="W85">
        <v>0</v>
      </c>
      <c r="X85" s="5">
        <v>2.233333</v>
      </c>
      <c r="Y85">
        <v>1</v>
      </c>
      <c r="Z85">
        <v>1</v>
      </c>
      <c r="AA85">
        <v>2</v>
      </c>
      <c r="AB85">
        <v>4</v>
      </c>
      <c r="AC85">
        <v>1</v>
      </c>
      <c r="AD85">
        <v>1</v>
      </c>
      <c r="AE85">
        <v>0</v>
      </c>
      <c r="AF85">
        <v>0</v>
      </c>
      <c r="AG85">
        <v>0</v>
      </c>
      <c r="AH85">
        <v>1</v>
      </c>
    </row>
    <row r="86" spans="2:34" x14ac:dyDescent="0.2">
      <c r="B86" s="7" t="s">
        <v>117</v>
      </c>
      <c r="C86" s="5">
        <v>6.2</v>
      </c>
      <c r="D86">
        <v>1</v>
      </c>
      <c r="E86">
        <v>2</v>
      </c>
      <c r="F86">
        <v>7</v>
      </c>
      <c r="G86">
        <v>1000</v>
      </c>
      <c r="H86">
        <v>2</v>
      </c>
      <c r="I86">
        <v>1</v>
      </c>
      <c r="J86" s="6">
        <v>600</v>
      </c>
      <c r="K86">
        <v>2</v>
      </c>
      <c r="L86" s="6">
        <v>3.8</v>
      </c>
      <c r="M86">
        <v>30</v>
      </c>
      <c r="N86">
        <v>3</v>
      </c>
      <c r="O86">
        <v>3</v>
      </c>
      <c r="P86">
        <v>7</v>
      </c>
      <c r="Q86" s="5">
        <v>3.1333329999999999</v>
      </c>
      <c r="R86" s="5">
        <v>2.6333329999999999</v>
      </c>
      <c r="S86">
        <v>50</v>
      </c>
      <c r="T86">
        <v>3</v>
      </c>
      <c r="U86">
        <v>2</v>
      </c>
      <c r="V86">
        <v>2</v>
      </c>
      <c r="W86">
        <v>1</v>
      </c>
      <c r="X86" s="5">
        <v>6</v>
      </c>
      <c r="Y86">
        <v>4</v>
      </c>
      <c r="Z86">
        <v>1</v>
      </c>
      <c r="AA86">
        <v>2</v>
      </c>
      <c r="AB86">
        <v>4</v>
      </c>
      <c r="AC86">
        <v>0</v>
      </c>
      <c r="AD86">
        <v>0</v>
      </c>
      <c r="AE86">
        <v>0</v>
      </c>
      <c r="AF86">
        <v>0</v>
      </c>
      <c r="AG86">
        <v>0</v>
      </c>
      <c r="AH86">
        <v>0</v>
      </c>
    </row>
    <row r="87" spans="2:34" x14ac:dyDescent="0.2">
      <c r="B87" s="7" t="s">
        <v>118</v>
      </c>
      <c r="C87" s="5">
        <v>1</v>
      </c>
      <c r="D87">
        <v>1</v>
      </c>
      <c r="E87">
        <v>4</v>
      </c>
      <c r="F87">
        <v>1</v>
      </c>
      <c r="G87">
        <v>500</v>
      </c>
      <c r="H87">
        <v>2</v>
      </c>
      <c r="I87">
        <v>1</v>
      </c>
      <c r="J87" s="6">
        <v>150</v>
      </c>
      <c r="K87">
        <v>2</v>
      </c>
      <c r="L87" s="6">
        <v>3.4</v>
      </c>
      <c r="M87">
        <v>25</v>
      </c>
      <c r="N87">
        <v>3</v>
      </c>
      <c r="O87">
        <v>3</v>
      </c>
      <c r="P87">
        <v>11</v>
      </c>
      <c r="Q87" s="5">
        <v>7</v>
      </c>
      <c r="R87" s="5">
        <v>3</v>
      </c>
      <c r="S87">
        <v>1</v>
      </c>
      <c r="T87">
        <v>4</v>
      </c>
      <c r="U87">
        <v>1</v>
      </c>
      <c r="V87">
        <v>1</v>
      </c>
      <c r="W87">
        <v>0</v>
      </c>
      <c r="X87" s="5">
        <v>3</v>
      </c>
      <c r="Y87">
        <v>1</v>
      </c>
      <c r="Z87">
        <v>1</v>
      </c>
      <c r="AA87">
        <v>2</v>
      </c>
      <c r="AB87">
        <v>1</v>
      </c>
      <c r="AC87">
        <v>0</v>
      </c>
      <c r="AD87">
        <v>1</v>
      </c>
      <c r="AE87">
        <v>0</v>
      </c>
      <c r="AF87">
        <v>0</v>
      </c>
      <c r="AG87">
        <v>0</v>
      </c>
      <c r="AH87">
        <v>0</v>
      </c>
    </row>
    <row r="88" spans="2:34" x14ac:dyDescent="0.2">
      <c r="B88" s="7" t="s">
        <v>119</v>
      </c>
      <c r="C88" s="5">
        <v>6.5666669999999998</v>
      </c>
      <c r="D88">
        <v>1</v>
      </c>
      <c r="E88">
        <v>4</v>
      </c>
      <c r="F88">
        <v>7</v>
      </c>
      <c r="G88">
        <v>500</v>
      </c>
      <c r="H88">
        <v>2</v>
      </c>
      <c r="I88">
        <v>2</v>
      </c>
      <c r="J88" s="6">
        <v>253</v>
      </c>
      <c r="K88">
        <v>2</v>
      </c>
      <c r="L88" s="6">
        <v>3.35</v>
      </c>
      <c r="M88">
        <v>25</v>
      </c>
      <c r="N88">
        <v>2</v>
      </c>
      <c r="O88">
        <v>1</v>
      </c>
      <c r="P88">
        <v>1</v>
      </c>
      <c r="Q88" s="5">
        <v>2.4666670000000002</v>
      </c>
      <c r="R88" s="5">
        <v>4.8666669999999996</v>
      </c>
      <c r="S88">
        <v>2</v>
      </c>
      <c r="T88">
        <v>1</v>
      </c>
      <c r="U88">
        <v>2</v>
      </c>
      <c r="V88">
        <v>4</v>
      </c>
      <c r="W88">
        <v>0</v>
      </c>
      <c r="X88" s="5">
        <v>4.233333</v>
      </c>
      <c r="Y88">
        <v>1</v>
      </c>
      <c r="Z88">
        <v>1</v>
      </c>
      <c r="AA88">
        <v>0</v>
      </c>
      <c r="AB88">
        <v>4</v>
      </c>
      <c r="AC88">
        <v>0</v>
      </c>
      <c r="AD88">
        <v>0</v>
      </c>
      <c r="AE88">
        <v>0</v>
      </c>
      <c r="AF88">
        <v>0</v>
      </c>
      <c r="AG88">
        <v>0</v>
      </c>
      <c r="AH88">
        <v>1</v>
      </c>
    </row>
    <row r="89" spans="2:34" x14ac:dyDescent="0.2">
      <c r="B89" s="7" t="s">
        <v>120</v>
      </c>
      <c r="C89" s="5">
        <v>6.5666669999999998</v>
      </c>
      <c r="D89">
        <v>1</v>
      </c>
      <c r="E89">
        <v>4</v>
      </c>
      <c r="F89">
        <v>1</v>
      </c>
      <c r="G89">
        <v>200</v>
      </c>
      <c r="H89">
        <v>2</v>
      </c>
      <c r="I89">
        <v>1</v>
      </c>
      <c r="J89" s="6">
        <v>2000</v>
      </c>
      <c r="K89">
        <v>2</v>
      </c>
      <c r="L89" s="6">
        <v>3.09</v>
      </c>
      <c r="M89">
        <v>15</v>
      </c>
      <c r="N89">
        <v>2</v>
      </c>
      <c r="O89">
        <v>1</v>
      </c>
      <c r="P89">
        <v>3.5</v>
      </c>
      <c r="Q89" s="5">
        <v>5.6</v>
      </c>
      <c r="R89" s="5">
        <v>5.5</v>
      </c>
      <c r="S89">
        <v>5</v>
      </c>
      <c r="T89">
        <v>1</v>
      </c>
      <c r="U89">
        <v>2</v>
      </c>
      <c r="V89">
        <v>2</v>
      </c>
      <c r="W89">
        <v>0</v>
      </c>
      <c r="X89" s="5">
        <v>6.766667</v>
      </c>
      <c r="Y89">
        <v>1</v>
      </c>
      <c r="Z89">
        <v>1</v>
      </c>
      <c r="AA89">
        <v>0</v>
      </c>
      <c r="AB89">
        <v>1</v>
      </c>
      <c r="AC89">
        <v>0</v>
      </c>
      <c r="AD89">
        <v>0</v>
      </c>
      <c r="AE89">
        <v>0</v>
      </c>
      <c r="AF89">
        <v>0</v>
      </c>
      <c r="AG89">
        <v>0</v>
      </c>
      <c r="AH89">
        <v>0</v>
      </c>
    </row>
    <row r="90" spans="2:34" x14ac:dyDescent="0.2">
      <c r="B90" s="7" t="s">
        <v>121</v>
      </c>
      <c r="C90" s="5">
        <v>6.5333329999999998</v>
      </c>
      <c r="D90">
        <v>1</v>
      </c>
      <c r="E90">
        <v>2</v>
      </c>
      <c r="F90">
        <v>7</v>
      </c>
      <c r="G90">
        <v>100</v>
      </c>
      <c r="H90">
        <v>2</v>
      </c>
      <c r="I90">
        <v>2</v>
      </c>
      <c r="J90" s="6">
        <v>0</v>
      </c>
      <c r="K90">
        <v>1</v>
      </c>
      <c r="L90" s="6">
        <v>3.2</v>
      </c>
      <c r="M90">
        <v>35</v>
      </c>
      <c r="N90">
        <v>3</v>
      </c>
      <c r="O90">
        <v>2</v>
      </c>
      <c r="P90">
        <v>8</v>
      </c>
      <c r="Q90" s="5">
        <v>5.5</v>
      </c>
      <c r="R90" s="5">
        <v>2.4666670000000002</v>
      </c>
      <c r="S90">
        <v>2</v>
      </c>
      <c r="T90">
        <v>2</v>
      </c>
      <c r="U90">
        <v>3</v>
      </c>
      <c r="V90">
        <v>3</v>
      </c>
      <c r="W90">
        <v>0</v>
      </c>
      <c r="X90" s="5">
        <v>5</v>
      </c>
      <c r="Y90">
        <v>1</v>
      </c>
      <c r="Z90">
        <v>1</v>
      </c>
      <c r="AA90">
        <v>0</v>
      </c>
      <c r="AB90">
        <v>2</v>
      </c>
      <c r="AC90">
        <v>0</v>
      </c>
      <c r="AD90">
        <v>1</v>
      </c>
      <c r="AE90">
        <v>0</v>
      </c>
      <c r="AF90">
        <v>0</v>
      </c>
      <c r="AG90">
        <v>1</v>
      </c>
      <c r="AH90">
        <v>1</v>
      </c>
    </row>
    <row r="91" spans="2:34" x14ac:dyDescent="0.2">
      <c r="B91" s="7" t="s">
        <v>122</v>
      </c>
      <c r="C91" s="5">
        <v>6.8333329999999997</v>
      </c>
      <c r="D91">
        <v>2</v>
      </c>
      <c r="E91">
        <v>1</v>
      </c>
      <c r="F91">
        <v>1</v>
      </c>
      <c r="G91">
        <v>500</v>
      </c>
      <c r="H91">
        <v>2</v>
      </c>
      <c r="I91">
        <v>1</v>
      </c>
      <c r="J91" s="6">
        <v>400</v>
      </c>
      <c r="K91">
        <v>2</v>
      </c>
      <c r="L91" s="6">
        <v>2.85</v>
      </c>
      <c r="M91">
        <v>0</v>
      </c>
      <c r="N91">
        <v>2</v>
      </c>
      <c r="O91">
        <v>2</v>
      </c>
      <c r="P91">
        <v>0</v>
      </c>
      <c r="Q91" s="5">
        <v>5.6333330000000004</v>
      </c>
      <c r="R91" s="5">
        <v>4.4333330000000002</v>
      </c>
      <c r="S91">
        <v>0</v>
      </c>
      <c r="T91">
        <v>4</v>
      </c>
      <c r="U91">
        <v>2</v>
      </c>
      <c r="V91">
        <v>2</v>
      </c>
      <c r="W91">
        <v>1</v>
      </c>
      <c r="X91" s="5">
        <v>2.8</v>
      </c>
      <c r="Y91">
        <v>3</v>
      </c>
      <c r="Z91">
        <v>1</v>
      </c>
      <c r="AA91">
        <v>2</v>
      </c>
      <c r="AB91">
        <v>1</v>
      </c>
      <c r="AC91">
        <v>0</v>
      </c>
      <c r="AD91">
        <v>0</v>
      </c>
      <c r="AE91">
        <v>0</v>
      </c>
      <c r="AF91">
        <v>0</v>
      </c>
      <c r="AG91">
        <v>0</v>
      </c>
      <c r="AH91">
        <v>0</v>
      </c>
    </row>
    <row r="92" spans="2:34" x14ac:dyDescent="0.2">
      <c r="B92" s="7" t="s">
        <v>123</v>
      </c>
      <c r="C92" s="5">
        <v>4.5</v>
      </c>
      <c r="D92">
        <v>2</v>
      </c>
      <c r="E92">
        <v>1</v>
      </c>
      <c r="F92">
        <v>7</v>
      </c>
      <c r="G92">
        <v>950</v>
      </c>
      <c r="H92">
        <v>2</v>
      </c>
      <c r="I92">
        <v>1</v>
      </c>
      <c r="J92" s="6">
        <v>200</v>
      </c>
      <c r="K92">
        <v>2</v>
      </c>
      <c r="L92" s="6">
        <v>3.4</v>
      </c>
      <c r="M92">
        <v>0</v>
      </c>
      <c r="N92">
        <v>2</v>
      </c>
      <c r="O92">
        <v>2</v>
      </c>
      <c r="P92">
        <v>5</v>
      </c>
      <c r="Q92" s="5">
        <v>5.266667</v>
      </c>
      <c r="R92" s="5">
        <v>1.9</v>
      </c>
      <c r="S92">
        <v>3</v>
      </c>
      <c r="T92">
        <v>3</v>
      </c>
      <c r="U92">
        <v>2</v>
      </c>
      <c r="V92">
        <v>1</v>
      </c>
      <c r="W92">
        <v>0</v>
      </c>
      <c r="X92" s="5">
        <v>1.2</v>
      </c>
      <c r="Y92">
        <v>4</v>
      </c>
      <c r="Z92">
        <v>1</v>
      </c>
      <c r="AA92">
        <v>2</v>
      </c>
      <c r="AB92">
        <v>1</v>
      </c>
      <c r="AC92">
        <v>0</v>
      </c>
      <c r="AD92">
        <v>0</v>
      </c>
      <c r="AE92">
        <v>0</v>
      </c>
      <c r="AF92">
        <v>0</v>
      </c>
      <c r="AG92">
        <v>0</v>
      </c>
      <c r="AH92">
        <v>0</v>
      </c>
    </row>
    <row r="93" spans="2:34" x14ac:dyDescent="0.2">
      <c r="B93" s="7" t="s">
        <v>124</v>
      </c>
      <c r="C93" s="5">
        <v>6.8</v>
      </c>
      <c r="D93">
        <v>2</v>
      </c>
      <c r="E93">
        <v>1</v>
      </c>
      <c r="F93">
        <v>1</v>
      </c>
      <c r="G93">
        <v>250</v>
      </c>
      <c r="H93">
        <v>2</v>
      </c>
      <c r="I93">
        <v>1</v>
      </c>
      <c r="J93" s="6">
        <v>500</v>
      </c>
      <c r="K93">
        <v>2</v>
      </c>
      <c r="L93" s="6">
        <v>2.76</v>
      </c>
      <c r="M93">
        <v>0</v>
      </c>
      <c r="N93">
        <v>3</v>
      </c>
      <c r="O93">
        <v>4</v>
      </c>
      <c r="P93">
        <v>10</v>
      </c>
      <c r="Q93" s="5">
        <v>5.5333329999999998</v>
      </c>
      <c r="R93" s="5">
        <v>4.4333330000000002</v>
      </c>
      <c r="S93">
        <v>2</v>
      </c>
      <c r="T93">
        <v>2</v>
      </c>
      <c r="U93">
        <v>2</v>
      </c>
      <c r="V93">
        <v>2</v>
      </c>
      <c r="W93">
        <v>1</v>
      </c>
      <c r="X93" s="5">
        <v>6.6666670000000003</v>
      </c>
      <c r="Y93">
        <v>4</v>
      </c>
      <c r="Z93">
        <v>1</v>
      </c>
      <c r="AA93">
        <v>2</v>
      </c>
      <c r="AB93">
        <v>1</v>
      </c>
      <c r="AC93">
        <v>0</v>
      </c>
      <c r="AD93">
        <v>0</v>
      </c>
      <c r="AE93">
        <v>0</v>
      </c>
      <c r="AF93">
        <v>0</v>
      </c>
      <c r="AG93">
        <v>0</v>
      </c>
      <c r="AH93">
        <v>0</v>
      </c>
    </row>
    <row r="94" spans="2:34" x14ac:dyDescent="0.2">
      <c r="B94" s="7" t="s">
        <v>125</v>
      </c>
      <c r="C94" s="5">
        <v>6.1333330000000004</v>
      </c>
      <c r="D94">
        <v>2</v>
      </c>
      <c r="E94">
        <v>1</v>
      </c>
      <c r="F94">
        <v>5</v>
      </c>
      <c r="G94">
        <v>100</v>
      </c>
      <c r="H94">
        <v>2</v>
      </c>
      <c r="I94">
        <v>1</v>
      </c>
      <c r="J94" s="6">
        <v>198</v>
      </c>
      <c r="K94">
        <v>1</v>
      </c>
      <c r="L94" s="6">
        <v>3.95</v>
      </c>
      <c r="M94">
        <v>0</v>
      </c>
      <c r="N94">
        <v>2</v>
      </c>
      <c r="O94">
        <v>2</v>
      </c>
      <c r="P94">
        <v>10</v>
      </c>
      <c r="Q94" s="5">
        <v>6.266667</v>
      </c>
      <c r="R94" s="5">
        <v>3.1666669999999999</v>
      </c>
      <c r="S94">
        <v>55</v>
      </c>
      <c r="T94">
        <v>4</v>
      </c>
      <c r="U94">
        <v>2</v>
      </c>
      <c r="V94">
        <v>1</v>
      </c>
      <c r="W94">
        <v>0</v>
      </c>
      <c r="X94" s="5">
        <v>2</v>
      </c>
      <c r="Y94">
        <v>4</v>
      </c>
      <c r="Z94">
        <v>1</v>
      </c>
      <c r="AA94">
        <v>2</v>
      </c>
      <c r="AB94">
        <v>1</v>
      </c>
      <c r="AC94">
        <v>0</v>
      </c>
      <c r="AD94">
        <v>0</v>
      </c>
      <c r="AE94">
        <v>0</v>
      </c>
      <c r="AF94">
        <v>0</v>
      </c>
      <c r="AG94">
        <v>0</v>
      </c>
      <c r="AH94">
        <v>0</v>
      </c>
    </row>
    <row r="95" spans="2:34" x14ac:dyDescent="0.2">
      <c r="B95" s="7" t="s">
        <v>126</v>
      </c>
      <c r="C95" s="5">
        <v>1.3666670000000001</v>
      </c>
      <c r="D95">
        <v>2</v>
      </c>
      <c r="E95">
        <v>1</v>
      </c>
      <c r="F95">
        <v>7</v>
      </c>
      <c r="G95">
        <v>1800</v>
      </c>
      <c r="H95">
        <v>2</v>
      </c>
      <c r="I95">
        <v>1</v>
      </c>
      <c r="J95" s="6">
        <v>700</v>
      </c>
      <c r="K95">
        <v>2</v>
      </c>
      <c r="L95" s="6">
        <v>2.8</v>
      </c>
      <c r="M95">
        <v>0</v>
      </c>
      <c r="N95">
        <v>3</v>
      </c>
      <c r="O95">
        <v>3</v>
      </c>
      <c r="P95">
        <v>1</v>
      </c>
      <c r="Q95" s="5">
        <v>5.3</v>
      </c>
      <c r="R95" s="5">
        <v>3.9666670000000002</v>
      </c>
      <c r="S95">
        <v>4</v>
      </c>
      <c r="T95">
        <v>2</v>
      </c>
      <c r="U95">
        <v>2</v>
      </c>
      <c r="V95">
        <v>1</v>
      </c>
      <c r="W95">
        <v>0</v>
      </c>
      <c r="X95" s="5">
        <v>2.733333</v>
      </c>
      <c r="Y95">
        <v>4</v>
      </c>
      <c r="Z95">
        <v>2</v>
      </c>
      <c r="AA95">
        <v>0</v>
      </c>
      <c r="AB95">
        <v>1</v>
      </c>
      <c r="AC95">
        <v>0</v>
      </c>
      <c r="AD95">
        <v>1</v>
      </c>
      <c r="AE95">
        <v>0</v>
      </c>
      <c r="AF95">
        <v>0</v>
      </c>
      <c r="AG95">
        <v>0</v>
      </c>
      <c r="AH95">
        <v>1</v>
      </c>
    </row>
    <row r="96" spans="2:34" x14ac:dyDescent="0.2">
      <c r="B96" s="7" t="s">
        <v>127</v>
      </c>
      <c r="C96" s="5">
        <v>6</v>
      </c>
      <c r="D96">
        <v>2</v>
      </c>
      <c r="E96">
        <v>2</v>
      </c>
      <c r="F96">
        <v>1</v>
      </c>
      <c r="G96">
        <v>350</v>
      </c>
      <c r="H96">
        <v>2</v>
      </c>
      <c r="I96">
        <v>2</v>
      </c>
      <c r="J96" s="6">
        <v>80</v>
      </c>
      <c r="K96">
        <v>1</v>
      </c>
      <c r="L96" s="6">
        <v>3.15</v>
      </c>
      <c r="M96">
        <v>0</v>
      </c>
      <c r="N96">
        <v>2</v>
      </c>
      <c r="O96">
        <v>3</v>
      </c>
      <c r="P96">
        <v>15</v>
      </c>
      <c r="Q96" s="5">
        <v>6</v>
      </c>
      <c r="R96" s="5">
        <v>4</v>
      </c>
      <c r="S96">
        <v>2</v>
      </c>
      <c r="T96">
        <v>3</v>
      </c>
      <c r="U96">
        <v>2</v>
      </c>
      <c r="V96">
        <v>1</v>
      </c>
      <c r="W96">
        <v>0</v>
      </c>
      <c r="X96" s="5">
        <v>5.5666669999999998</v>
      </c>
      <c r="Y96">
        <v>4</v>
      </c>
      <c r="Z96">
        <v>1</v>
      </c>
      <c r="AA96">
        <v>0</v>
      </c>
      <c r="AB96">
        <v>1</v>
      </c>
      <c r="AC96">
        <v>0</v>
      </c>
      <c r="AD96">
        <v>0</v>
      </c>
      <c r="AE96">
        <v>0</v>
      </c>
      <c r="AF96">
        <v>0</v>
      </c>
      <c r="AG96">
        <v>0</v>
      </c>
      <c r="AH96">
        <v>1</v>
      </c>
    </row>
    <row r="97" spans="2:34" x14ac:dyDescent="0.2">
      <c r="B97" s="7" t="s">
        <v>128</v>
      </c>
      <c r="C97" s="5">
        <v>6.0333329999999998</v>
      </c>
      <c r="D97">
        <v>2</v>
      </c>
      <c r="E97">
        <v>1</v>
      </c>
      <c r="F97">
        <v>7</v>
      </c>
      <c r="G97">
        <v>900</v>
      </c>
      <c r="H97">
        <v>2</v>
      </c>
      <c r="I97">
        <v>1</v>
      </c>
      <c r="J97" s="6">
        <v>500</v>
      </c>
      <c r="K97">
        <v>2</v>
      </c>
      <c r="L97" s="6">
        <v>3.4</v>
      </c>
      <c r="M97">
        <v>0</v>
      </c>
      <c r="N97">
        <v>2</v>
      </c>
      <c r="O97">
        <v>2</v>
      </c>
      <c r="P97">
        <v>0</v>
      </c>
      <c r="Q97" s="5">
        <v>6.2</v>
      </c>
      <c r="R97" s="5">
        <v>5.8333329999999997</v>
      </c>
      <c r="S97">
        <v>0</v>
      </c>
      <c r="T97">
        <v>1</v>
      </c>
      <c r="U97">
        <v>1</v>
      </c>
      <c r="V97">
        <v>1</v>
      </c>
      <c r="W97">
        <v>0</v>
      </c>
      <c r="X97" s="5">
        <v>4.0999999999999996</v>
      </c>
      <c r="Y97">
        <v>1</v>
      </c>
      <c r="Z97">
        <v>2</v>
      </c>
      <c r="AA97">
        <v>2</v>
      </c>
      <c r="AB97">
        <v>1</v>
      </c>
      <c r="AC97">
        <v>0</v>
      </c>
      <c r="AD97">
        <v>0</v>
      </c>
      <c r="AE97">
        <v>0</v>
      </c>
      <c r="AF97">
        <v>0</v>
      </c>
      <c r="AG97">
        <v>0</v>
      </c>
      <c r="AH97">
        <v>0</v>
      </c>
    </row>
    <row r="98" spans="2:34" x14ac:dyDescent="0.2">
      <c r="B98" s="7" t="s">
        <v>129</v>
      </c>
      <c r="C98" s="5">
        <v>6.733333</v>
      </c>
      <c r="D98">
        <v>2</v>
      </c>
      <c r="E98">
        <v>1</v>
      </c>
      <c r="F98">
        <v>7</v>
      </c>
      <c r="G98">
        <v>450</v>
      </c>
      <c r="H98">
        <v>2</v>
      </c>
      <c r="I98">
        <v>1</v>
      </c>
      <c r="J98" s="6">
        <v>44.48</v>
      </c>
      <c r="K98">
        <v>1</v>
      </c>
      <c r="L98" s="6">
        <v>4</v>
      </c>
      <c r="M98">
        <v>6</v>
      </c>
      <c r="N98">
        <v>2</v>
      </c>
      <c r="O98">
        <v>2</v>
      </c>
      <c r="P98">
        <v>12</v>
      </c>
      <c r="Q98" s="5">
        <v>6.2</v>
      </c>
      <c r="R98" s="5">
        <v>4.5999999999999996</v>
      </c>
      <c r="S98">
        <v>0</v>
      </c>
      <c r="T98">
        <v>4</v>
      </c>
      <c r="U98">
        <v>3</v>
      </c>
      <c r="V98">
        <v>3</v>
      </c>
      <c r="W98">
        <v>0</v>
      </c>
      <c r="X98" s="5">
        <v>1.1333329999999999</v>
      </c>
      <c r="Y98">
        <v>4</v>
      </c>
      <c r="Z98">
        <v>1</v>
      </c>
      <c r="AA98">
        <v>0</v>
      </c>
      <c r="AB98">
        <v>1</v>
      </c>
      <c r="AC98">
        <v>0</v>
      </c>
      <c r="AD98">
        <v>0</v>
      </c>
      <c r="AE98">
        <v>0</v>
      </c>
      <c r="AF98">
        <v>0</v>
      </c>
      <c r="AG98">
        <v>0</v>
      </c>
      <c r="AH98">
        <v>0</v>
      </c>
    </row>
    <row r="99" spans="2:34" x14ac:dyDescent="0.2">
      <c r="B99" s="7" t="s">
        <v>130</v>
      </c>
      <c r="C99" s="5">
        <v>2.4</v>
      </c>
      <c r="D99">
        <v>2</v>
      </c>
      <c r="E99">
        <v>2</v>
      </c>
      <c r="F99">
        <v>5</v>
      </c>
      <c r="G99">
        <v>500</v>
      </c>
      <c r="H99">
        <v>2</v>
      </c>
      <c r="I99">
        <v>1</v>
      </c>
      <c r="J99" s="6">
        <v>0</v>
      </c>
      <c r="K99">
        <v>1</v>
      </c>
      <c r="L99" s="6">
        <v>3.56</v>
      </c>
      <c r="M99">
        <v>27</v>
      </c>
      <c r="N99">
        <v>2</v>
      </c>
      <c r="O99">
        <v>2</v>
      </c>
      <c r="P99">
        <v>12</v>
      </c>
      <c r="Q99" s="5">
        <v>5.9666670000000002</v>
      </c>
      <c r="R99" s="5">
        <v>4.9666670000000002</v>
      </c>
      <c r="S99">
        <v>10</v>
      </c>
      <c r="T99">
        <v>4</v>
      </c>
      <c r="U99">
        <v>1</v>
      </c>
      <c r="V99">
        <v>1</v>
      </c>
      <c r="W99">
        <v>0</v>
      </c>
      <c r="X99" s="5">
        <v>3.4333330000000002</v>
      </c>
      <c r="Y99">
        <v>4</v>
      </c>
      <c r="Z99">
        <v>1</v>
      </c>
      <c r="AA99">
        <v>2</v>
      </c>
      <c r="AB99">
        <v>3</v>
      </c>
      <c r="AC99">
        <v>0</v>
      </c>
      <c r="AD99">
        <v>0</v>
      </c>
      <c r="AE99">
        <v>0</v>
      </c>
      <c r="AF99">
        <v>0</v>
      </c>
      <c r="AG99">
        <v>0</v>
      </c>
      <c r="AH99">
        <v>0</v>
      </c>
    </row>
    <row r="100" spans="2:34" x14ac:dyDescent="0.2">
      <c r="B100" s="7" t="s">
        <v>131</v>
      </c>
      <c r="C100" s="5">
        <v>6.3</v>
      </c>
      <c r="D100">
        <v>2</v>
      </c>
      <c r="E100">
        <v>1</v>
      </c>
      <c r="F100">
        <v>5</v>
      </c>
      <c r="G100">
        <v>1524</v>
      </c>
      <c r="H100">
        <v>1</v>
      </c>
      <c r="I100">
        <v>1</v>
      </c>
      <c r="J100" s="6">
        <v>391</v>
      </c>
      <c r="K100">
        <v>1</v>
      </c>
      <c r="L100" s="6">
        <v>2.9</v>
      </c>
      <c r="M100">
        <v>15</v>
      </c>
      <c r="N100">
        <v>4</v>
      </c>
      <c r="O100">
        <v>4</v>
      </c>
      <c r="P100">
        <v>5</v>
      </c>
      <c r="Q100" s="5">
        <v>5.4333330000000002</v>
      </c>
      <c r="R100" s="5">
        <v>4</v>
      </c>
      <c r="S100">
        <v>4</v>
      </c>
      <c r="T100">
        <v>2</v>
      </c>
      <c r="U100">
        <v>2</v>
      </c>
      <c r="V100">
        <v>3</v>
      </c>
      <c r="W100">
        <v>1</v>
      </c>
      <c r="X100" s="5">
        <v>5.7</v>
      </c>
      <c r="Y100">
        <v>4</v>
      </c>
      <c r="Z100">
        <v>1</v>
      </c>
      <c r="AA100">
        <v>0</v>
      </c>
      <c r="AB100">
        <v>1</v>
      </c>
      <c r="AC100">
        <v>0</v>
      </c>
      <c r="AD100">
        <v>0</v>
      </c>
      <c r="AE100">
        <v>0</v>
      </c>
      <c r="AF100">
        <v>0</v>
      </c>
      <c r="AG100">
        <v>0</v>
      </c>
      <c r="AH100">
        <v>0</v>
      </c>
    </row>
    <row r="101" spans="2:34" x14ac:dyDescent="0.2">
      <c r="B101" s="7" t="s">
        <v>132</v>
      </c>
      <c r="C101" s="5">
        <v>4.3333329999999997</v>
      </c>
      <c r="D101">
        <v>2</v>
      </c>
      <c r="E101">
        <v>1</v>
      </c>
      <c r="F101">
        <v>1</v>
      </c>
      <c r="G101">
        <v>400</v>
      </c>
      <c r="H101">
        <v>2</v>
      </c>
      <c r="I101">
        <v>1</v>
      </c>
      <c r="J101" s="6">
        <v>200</v>
      </c>
      <c r="K101">
        <v>2</v>
      </c>
      <c r="L101" s="6">
        <v>2.5310000000000001</v>
      </c>
      <c r="M101">
        <v>5</v>
      </c>
      <c r="N101">
        <v>4</v>
      </c>
      <c r="O101">
        <v>3</v>
      </c>
      <c r="P101">
        <v>5</v>
      </c>
      <c r="Q101" s="5">
        <v>6.9666670000000002</v>
      </c>
      <c r="R101" s="5">
        <v>5.766667</v>
      </c>
      <c r="S101">
        <v>20</v>
      </c>
      <c r="T101">
        <v>2</v>
      </c>
      <c r="U101">
        <v>2</v>
      </c>
      <c r="V101">
        <v>1</v>
      </c>
      <c r="W101">
        <v>0</v>
      </c>
      <c r="X101" s="5">
        <v>1.3666670000000001</v>
      </c>
      <c r="Y101">
        <v>3</v>
      </c>
      <c r="Z101">
        <v>2</v>
      </c>
      <c r="AA101">
        <v>2</v>
      </c>
      <c r="AB101">
        <v>1</v>
      </c>
      <c r="AC101">
        <v>0</v>
      </c>
      <c r="AD101">
        <v>0</v>
      </c>
      <c r="AE101">
        <v>0</v>
      </c>
      <c r="AF101">
        <v>0</v>
      </c>
      <c r="AG101">
        <v>0</v>
      </c>
      <c r="AH101">
        <v>1</v>
      </c>
    </row>
    <row r="102" spans="2:34" x14ac:dyDescent="0.2">
      <c r="B102" s="7" t="s">
        <v>133</v>
      </c>
      <c r="C102" s="5">
        <v>1.066667</v>
      </c>
      <c r="D102">
        <v>2</v>
      </c>
      <c r="E102">
        <v>1</v>
      </c>
      <c r="F102">
        <v>1</v>
      </c>
      <c r="G102">
        <v>800</v>
      </c>
      <c r="H102">
        <v>2</v>
      </c>
      <c r="I102">
        <v>1</v>
      </c>
      <c r="J102" s="6">
        <v>2500</v>
      </c>
      <c r="K102">
        <v>2</v>
      </c>
      <c r="L102" s="6">
        <v>3.8620000000000001</v>
      </c>
      <c r="M102">
        <v>0</v>
      </c>
      <c r="N102">
        <v>2</v>
      </c>
      <c r="O102">
        <v>2</v>
      </c>
      <c r="P102">
        <v>3</v>
      </c>
      <c r="Q102" s="5">
        <v>5.3</v>
      </c>
      <c r="R102" s="5">
        <v>4.5666669999999998</v>
      </c>
      <c r="S102">
        <v>1</v>
      </c>
      <c r="T102">
        <v>3</v>
      </c>
      <c r="U102">
        <v>2</v>
      </c>
      <c r="V102">
        <v>1</v>
      </c>
      <c r="W102">
        <v>0</v>
      </c>
      <c r="X102" s="5">
        <v>1.1000000000000001</v>
      </c>
      <c r="Y102">
        <v>4</v>
      </c>
      <c r="Z102">
        <v>2</v>
      </c>
      <c r="AA102">
        <v>2</v>
      </c>
      <c r="AB102">
        <v>1</v>
      </c>
      <c r="AC102">
        <v>0</v>
      </c>
      <c r="AD102">
        <v>1</v>
      </c>
      <c r="AE102">
        <v>0</v>
      </c>
      <c r="AF102">
        <v>0</v>
      </c>
      <c r="AG102">
        <v>0</v>
      </c>
      <c r="AH102">
        <v>1</v>
      </c>
    </row>
    <row r="103" spans="2:34" x14ac:dyDescent="0.2">
      <c r="B103" s="7" t="s">
        <v>134</v>
      </c>
      <c r="C103" s="5">
        <v>1.6</v>
      </c>
      <c r="D103">
        <v>2</v>
      </c>
      <c r="E103">
        <v>1</v>
      </c>
      <c r="F103">
        <v>5</v>
      </c>
      <c r="G103">
        <v>200</v>
      </c>
      <c r="H103">
        <v>2</v>
      </c>
      <c r="I103">
        <v>6</v>
      </c>
      <c r="J103" s="6">
        <v>0</v>
      </c>
      <c r="K103">
        <v>1</v>
      </c>
      <c r="L103" s="6">
        <v>3.4</v>
      </c>
      <c r="M103">
        <v>15</v>
      </c>
      <c r="N103">
        <v>2</v>
      </c>
      <c r="O103">
        <v>2</v>
      </c>
      <c r="P103">
        <v>14</v>
      </c>
      <c r="Q103" s="5">
        <v>5.1666670000000003</v>
      </c>
      <c r="R103" s="5">
        <v>5.8666669999999996</v>
      </c>
      <c r="S103">
        <v>0</v>
      </c>
      <c r="T103">
        <v>4</v>
      </c>
      <c r="U103">
        <v>2</v>
      </c>
      <c r="V103">
        <v>3</v>
      </c>
      <c r="W103">
        <v>1</v>
      </c>
      <c r="X103" s="5">
        <v>4.9333330000000002</v>
      </c>
      <c r="Y103">
        <v>4</v>
      </c>
      <c r="Z103">
        <v>1</v>
      </c>
      <c r="AA103">
        <v>0</v>
      </c>
      <c r="AB103">
        <v>3</v>
      </c>
      <c r="AC103">
        <v>0</v>
      </c>
      <c r="AD103">
        <v>1</v>
      </c>
      <c r="AE103">
        <v>0</v>
      </c>
      <c r="AF103">
        <v>0</v>
      </c>
      <c r="AG103">
        <v>0</v>
      </c>
      <c r="AH103">
        <v>0</v>
      </c>
    </row>
    <row r="104" spans="2:34" x14ac:dyDescent="0.2">
      <c r="B104" s="7" t="s">
        <v>135</v>
      </c>
      <c r="C104" s="5">
        <v>5.4666670000000002</v>
      </c>
      <c r="D104">
        <v>2</v>
      </c>
      <c r="E104">
        <v>2</v>
      </c>
      <c r="F104">
        <v>7</v>
      </c>
      <c r="G104">
        <v>500</v>
      </c>
      <c r="H104">
        <v>2</v>
      </c>
      <c r="I104">
        <v>1</v>
      </c>
      <c r="J104" s="6">
        <v>300</v>
      </c>
      <c r="K104">
        <v>2</v>
      </c>
      <c r="L104" s="6">
        <v>3.2</v>
      </c>
      <c r="M104">
        <v>0</v>
      </c>
      <c r="N104">
        <v>3</v>
      </c>
      <c r="O104">
        <v>3</v>
      </c>
      <c r="P104">
        <v>1.5</v>
      </c>
      <c r="Q104" s="5">
        <v>5.6666670000000003</v>
      </c>
      <c r="R104" s="5">
        <v>5.3333329999999997</v>
      </c>
      <c r="S104">
        <v>2</v>
      </c>
      <c r="T104">
        <v>2</v>
      </c>
      <c r="U104">
        <v>2</v>
      </c>
      <c r="V104">
        <v>1</v>
      </c>
      <c r="W104">
        <v>0</v>
      </c>
      <c r="X104" s="5">
        <v>4.8</v>
      </c>
      <c r="Y104">
        <v>4</v>
      </c>
      <c r="Z104">
        <v>2</v>
      </c>
      <c r="AA104">
        <v>0</v>
      </c>
      <c r="AB104">
        <v>1</v>
      </c>
      <c r="AC104">
        <v>0</v>
      </c>
      <c r="AD104">
        <v>0</v>
      </c>
      <c r="AE104">
        <v>0</v>
      </c>
      <c r="AF104">
        <v>1</v>
      </c>
      <c r="AG104">
        <v>0</v>
      </c>
      <c r="AH104">
        <v>0</v>
      </c>
    </row>
    <row r="105" spans="2:34" x14ac:dyDescent="0.2">
      <c r="B105" s="7" t="s">
        <v>136</v>
      </c>
      <c r="C105" s="5">
        <v>6.5666669999999998</v>
      </c>
      <c r="D105">
        <v>2</v>
      </c>
      <c r="E105">
        <v>1</v>
      </c>
      <c r="F105">
        <v>3</v>
      </c>
      <c r="G105">
        <v>300</v>
      </c>
      <c r="H105">
        <v>2</v>
      </c>
      <c r="I105">
        <v>1</v>
      </c>
      <c r="J105" s="6">
        <v>750</v>
      </c>
      <c r="K105">
        <v>2</v>
      </c>
      <c r="L105" s="6">
        <v>3.6</v>
      </c>
      <c r="M105">
        <v>0</v>
      </c>
      <c r="N105">
        <v>3</v>
      </c>
      <c r="O105">
        <v>3</v>
      </c>
      <c r="P105">
        <v>1</v>
      </c>
      <c r="Q105" s="5">
        <v>5.5</v>
      </c>
      <c r="R105" s="5">
        <v>4</v>
      </c>
      <c r="S105">
        <v>2</v>
      </c>
      <c r="T105">
        <v>1</v>
      </c>
      <c r="U105">
        <v>2</v>
      </c>
      <c r="V105">
        <v>1</v>
      </c>
      <c r="W105">
        <v>0</v>
      </c>
      <c r="X105" s="5">
        <v>5</v>
      </c>
      <c r="Y105">
        <v>4</v>
      </c>
      <c r="Z105">
        <v>1</v>
      </c>
      <c r="AA105">
        <v>0</v>
      </c>
      <c r="AB105">
        <v>1</v>
      </c>
      <c r="AC105">
        <v>0</v>
      </c>
      <c r="AD105">
        <v>1</v>
      </c>
      <c r="AE105">
        <v>0</v>
      </c>
      <c r="AF105">
        <v>0</v>
      </c>
      <c r="AG105">
        <v>0</v>
      </c>
      <c r="AH105">
        <v>0</v>
      </c>
    </row>
    <row r="106" spans="2:34" x14ac:dyDescent="0.2">
      <c r="B106" s="7" t="s">
        <v>137</v>
      </c>
      <c r="C106" s="5">
        <v>6</v>
      </c>
      <c r="D106">
        <v>2</v>
      </c>
      <c r="E106">
        <v>2</v>
      </c>
      <c r="F106">
        <v>7</v>
      </c>
      <c r="G106">
        <v>700</v>
      </c>
      <c r="H106">
        <v>2</v>
      </c>
      <c r="I106">
        <v>1</v>
      </c>
      <c r="J106" s="6">
        <v>100</v>
      </c>
      <c r="K106">
        <v>2</v>
      </c>
      <c r="L106" s="6">
        <v>3.5</v>
      </c>
      <c r="M106">
        <v>0</v>
      </c>
      <c r="N106">
        <v>2</v>
      </c>
      <c r="O106">
        <v>2</v>
      </c>
      <c r="P106">
        <v>9</v>
      </c>
      <c r="Q106" s="5">
        <v>5.766667</v>
      </c>
      <c r="R106" s="5">
        <v>3.1666669999999999</v>
      </c>
      <c r="S106">
        <v>0</v>
      </c>
      <c r="T106">
        <v>2</v>
      </c>
      <c r="U106">
        <v>2</v>
      </c>
      <c r="V106">
        <v>1</v>
      </c>
      <c r="W106">
        <v>0</v>
      </c>
      <c r="X106" s="5">
        <v>4.0333329999999998</v>
      </c>
      <c r="Y106">
        <v>1</v>
      </c>
      <c r="Z106">
        <v>1</v>
      </c>
      <c r="AA106">
        <v>0</v>
      </c>
      <c r="AB106">
        <v>1</v>
      </c>
      <c r="AC106">
        <v>0</v>
      </c>
      <c r="AD106">
        <v>0</v>
      </c>
      <c r="AE106">
        <v>0</v>
      </c>
      <c r="AF106">
        <v>0</v>
      </c>
      <c r="AG106">
        <v>0</v>
      </c>
      <c r="AH106">
        <v>0</v>
      </c>
    </row>
    <row r="107" spans="2:34" x14ac:dyDescent="0.2">
      <c r="B107" s="7" t="s">
        <v>138</v>
      </c>
      <c r="C107" s="5">
        <v>6.0666669999999998</v>
      </c>
      <c r="D107">
        <v>1</v>
      </c>
      <c r="E107">
        <v>4</v>
      </c>
      <c r="F107">
        <v>5</v>
      </c>
      <c r="G107">
        <v>90</v>
      </c>
      <c r="H107">
        <v>2</v>
      </c>
      <c r="I107">
        <v>1</v>
      </c>
      <c r="J107" s="6">
        <v>500</v>
      </c>
      <c r="K107">
        <v>2</v>
      </c>
      <c r="L107" s="6">
        <v>2.4500000000000002</v>
      </c>
      <c r="M107">
        <v>25</v>
      </c>
      <c r="N107">
        <v>3</v>
      </c>
      <c r="O107">
        <v>3</v>
      </c>
      <c r="P107">
        <v>2001</v>
      </c>
      <c r="Q107" s="5">
        <v>6.9666670000000002</v>
      </c>
      <c r="R107" s="5">
        <v>5.9666670000000002</v>
      </c>
      <c r="S107">
        <v>2</v>
      </c>
      <c r="T107">
        <v>4</v>
      </c>
      <c r="U107">
        <v>2</v>
      </c>
      <c r="V107">
        <v>2</v>
      </c>
      <c r="W107">
        <v>0</v>
      </c>
      <c r="X107" s="5">
        <v>3</v>
      </c>
      <c r="Y107">
        <v>3</v>
      </c>
      <c r="Z107">
        <v>1</v>
      </c>
      <c r="AA107">
        <v>0</v>
      </c>
      <c r="AB107">
        <v>4</v>
      </c>
      <c r="AC107">
        <v>0</v>
      </c>
      <c r="AD107">
        <v>0</v>
      </c>
      <c r="AE107">
        <v>0</v>
      </c>
      <c r="AF107">
        <v>0</v>
      </c>
      <c r="AG107">
        <v>0</v>
      </c>
      <c r="AH107">
        <v>0</v>
      </c>
    </row>
    <row r="108" spans="2:34" x14ac:dyDescent="0.2">
      <c r="B108" s="7" t="s">
        <v>139</v>
      </c>
      <c r="C108" s="5">
        <v>4.233333</v>
      </c>
      <c r="D108">
        <v>2</v>
      </c>
      <c r="E108">
        <v>1</v>
      </c>
      <c r="F108">
        <v>7</v>
      </c>
      <c r="G108">
        <v>450</v>
      </c>
      <c r="H108">
        <v>2</v>
      </c>
      <c r="I108">
        <v>1</v>
      </c>
      <c r="J108" s="6">
        <v>100</v>
      </c>
      <c r="K108">
        <v>2</v>
      </c>
      <c r="L108" s="6">
        <v>3.8</v>
      </c>
      <c r="M108">
        <v>0</v>
      </c>
      <c r="N108">
        <v>3</v>
      </c>
      <c r="O108">
        <v>3</v>
      </c>
      <c r="P108">
        <v>8</v>
      </c>
      <c r="Q108" s="5">
        <v>6.5</v>
      </c>
      <c r="R108" s="5">
        <v>4</v>
      </c>
      <c r="S108">
        <v>15</v>
      </c>
      <c r="T108">
        <v>2</v>
      </c>
      <c r="U108">
        <v>2</v>
      </c>
      <c r="V108">
        <v>1</v>
      </c>
      <c r="W108">
        <v>0</v>
      </c>
      <c r="X108" s="5">
        <v>1.1333329999999999</v>
      </c>
      <c r="Y108">
        <v>4</v>
      </c>
      <c r="Z108">
        <v>1</v>
      </c>
      <c r="AA108">
        <v>2</v>
      </c>
      <c r="AB108">
        <v>1</v>
      </c>
      <c r="AC108">
        <v>0</v>
      </c>
      <c r="AD108">
        <v>0</v>
      </c>
      <c r="AE108">
        <v>0</v>
      </c>
      <c r="AF108">
        <v>0</v>
      </c>
      <c r="AG108">
        <v>0</v>
      </c>
      <c r="AH108">
        <v>0</v>
      </c>
    </row>
    <row r="109" spans="2:34" x14ac:dyDescent="0.2">
      <c r="B109" s="7" t="s">
        <v>140</v>
      </c>
      <c r="C109" s="5">
        <v>6.233333</v>
      </c>
      <c r="D109">
        <v>2</v>
      </c>
      <c r="E109">
        <v>1</v>
      </c>
      <c r="F109">
        <v>1</v>
      </c>
      <c r="G109">
        <v>1500</v>
      </c>
      <c r="H109">
        <v>2</v>
      </c>
      <c r="I109">
        <v>2</v>
      </c>
      <c r="J109" s="6">
        <v>100</v>
      </c>
      <c r="K109">
        <v>2</v>
      </c>
      <c r="L109" s="6">
        <v>3.29</v>
      </c>
      <c r="M109">
        <v>0</v>
      </c>
      <c r="N109">
        <v>2</v>
      </c>
      <c r="O109">
        <v>1</v>
      </c>
      <c r="P109">
        <v>34</v>
      </c>
      <c r="Q109" s="5">
        <v>6.0666669999999998</v>
      </c>
      <c r="R109" s="5">
        <v>4.4000000000000004</v>
      </c>
      <c r="S109">
        <v>40</v>
      </c>
      <c r="T109">
        <v>2</v>
      </c>
      <c r="U109">
        <v>1</v>
      </c>
      <c r="V109">
        <v>3</v>
      </c>
      <c r="W109">
        <v>0</v>
      </c>
      <c r="X109" s="5">
        <v>4.8333329999999997</v>
      </c>
      <c r="Y109">
        <v>4</v>
      </c>
      <c r="Z109">
        <v>1</v>
      </c>
      <c r="AA109">
        <v>1</v>
      </c>
      <c r="AB109">
        <v>1</v>
      </c>
      <c r="AC109">
        <v>0</v>
      </c>
      <c r="AD109">
        <v>1</v>
      </c>
      <c r="AE109">
        <v>0</v>
      </c>
      <c r="AF109">
        <v>0</v>
      </c>
      <c r="AG109">
        <v>0</v>
      </c>
      <c r="AH109">
        <v>0</v>
      </c>
    </row>
    <row r="110" spans="2:34" x14ac:dyDescent="0.2">
      <c r="B110" s="7" t="s">
        <v>141</v>
      </c>
      <c r="C110" s="5">
        <v>6</v>
      </c>
      <c r="D110">
        <v>2</v>
      </c>
      <c r="E110">
        <v>2</v>
      </c>
      <c r="F110">
        <v>3</v>
      </c>
      <c r="G110">
        <v>600</v>
      </c>
      <c r="H110">
        <v>2</v>
      </c>
      <c r="I110">
        <v>2</v>
      </c>
      <c r="J110" s="6">
        <v>0</v>
      </c>
      <c r="K110">
        <v>1</v>
      </c>
      <c r="L110" s="6">
        <v>3.9</v>
      </c>
      <c r="M110">
        <v>0</v>
      </c>
      <c r="N110">
        <v>2</v>
      </c>
      <c r="O110">
        <v>3</v>
      </c>
      <c r="P110">
        <v>1</v>
      </c>
      <c r="Q110" s="5">
        <v>6.0666669999999998</v>
      </c>
      <c r="R110" s="5">
        <v>4.3666669999999996</v>
      </c>
      <c r="S110">
        <v>0</v>
      </c>
      <c r="T110">
        <v>4</v>
      </c>
      <c r="U110">
        <v>2</v>
      </c>
      <c r="V110">
        <v>3</v>
      </c>
      <c r="W110">
        <v>0</v>
      </c>
      <c r="X110" s="5">
        <v>4.8666669999999996</v>
      </c>
      <c r="Y110">
        <v>4</v>
      </c>
      <c r="Z110">
        <v>1</v>
      </c>
      <c r="AA110">
        <v>1</v>
      </c>
      <c r="AB110">
        <v>2</v>
      </c>
      <c r="AC110">
        <v>0</v>
      </c>
      <c r="AD110">
        <v>0</v>
      </c>
      <c r="AE110">
        <v>0</v>
      </c>
      <c r="AF110">
        <v>0</v>
      </c>
      <c r="AG110">
        <v>0</v>
      </c>
      <c r="AH110">
        <v>0</v>
      </c>
    </row>
    <row r="111" spans="2:34" x14ac:dyDescent="0.2">
      <c r="B111" s="7" t="s">
        <v>142</v>
      </c>
      <c r="C111" s="5">
        <v>6.4333330000000002</v>
      </c>
      <c r="D111">
        <v>2</v>
      </c>
      <c r="E111">
        <v>1</v>
      </c>
      <c r="F111">
        <v>1</v>
      </c>
      <c r="G111">
        <v>600</v>
      </c>
      <c r="H111">
        <v>2</v>
      </c>
      <c r="I111">
        <v>1</v>
      </c>
      <c r="J111" s="6">
        <v>0</v>
      </c>
      <c r="K111">
        <v>1</v>
      </c>
      <c r="L111" s="6">
        <v>3</v>
      </c>
      <c r="M111">
        <v>0</v>
      </c>
      <c r="N111">
        <v>2</v>
      </c>
      <c r="O111">
        <v>2</v>
      </c>
      <c r="P111">
        <v>6</v>
      </c>
      <c r="Q111" s="5">
        <v>5.0999999999999996</v>
      </c>
      <c r="R111" s="5">
        <v>5.4333330000000002</v>
      </c>
      <c r="S111">
        <v>5</v>
      </c>
      <c r="T111">
        <v>3</v>
      </c>
      <c r="U111">
        <v>2</v>
      </c>
      <c r="V111">
        <v>2</v>
      </c>
      <c r="W111">
        <v>0</v>
      </c>
      <c r="X111" s="5">
        <v>3.0666669999999998</v>
      </c>
      <c r="Y111">
        <v>4</v>
      </c>
      <c r="Z111">
        <v>1</v>
      </c>
      <c r="AA111">
        <v>0</v>
      </c>
      <c r="AB111">
        <v>1</v>
      </c>
      <c r="AC111">
        <v>0</v>
      </c>
      <c r="AD111">
        <v>0</v>
      </c>
      <c r="AE111">
        <v>0</v>
      </c>
      <c r="AF111">
        <v>0</v>
      </c>
      <c r="AG111">
        <v>0</v>
      </c>
      <c r="AH111">
        <v>1</v>
      </c>
    </row>
    <row r="112" spans="2:34" x14ac:dyDescent="0.2">
      <c r="B112" s="7" t="s">
        <v>143</v>
      </c>
      <c r="C112" s="5">
        <v>6.3333329999999997</v>
      </c>
      <c r="D112">
        <v>2</v>
      </c>
      <c r="E112">
        <v>1</v>
      </c>
      <c r="F112">
        <v>1</v>
      </c>
      <c r="G112">
        <v>80</v>
      </c>
      <c r="H112">
        <v>2</v>
      </c>
      <c r="I112">
        <v>2</v>
      </c>
      <c r="J112" s="6">
        <v>20</v>
      </c>
      <c r="K112">
        <v>2</v>
      </c>
      <c r="L112" s="6">
        <v>3.1</v>
      </c>
      <c r="M112">
        <v>0</v>
      </c>
      <c r="N112">
        <v>2</v>
      </c>
      <c r="O112">
        <v>2</v>
      </c>
      <c r="P112">
        <v>12</v>
      </c>
      <c r="Q112" s="5">
        <v>6.3666669999999996</v>
      </c>
      <c r="R112" s="5">
        <v>4.233333</v>
      </c>
      <c r="S112">
        <v>0</v>
      </c>
      <c r="T112">
        <v>2</v>
      </c>
      <c r="U112">
        <v>1</v>
      </c>
      <c r="V112">
        <v>1</v>
      </c>
      <c r="W112">
        <v>0</v>
      </c>
      <c r="X112" s="5">
        <v>2.9</v>
      </c>
      <c r="Y112">
        <v>4</v>
      </c>
      <c r="Z112">
        <v>1</v>
      </c>
      <c r="AA112">
        <v>0</v>
      </c>
      <c r="AB112">
        <v>1</v>
      </c>
      <c r="AC112">
        <v>0</v>
      </c>
      <c r="AD112">
        <v>0</v>
      </c>
      <c r="AE112">
        <v>0</v>
      </c>
      <c r="AF112">
        <v>0</v>
      </c>
      <c r="AG112">
        <v>0</v>
      </c>
      <c r="AH112">
        <v>0</v>
      </c>
    </row>
    <row r="113" spans="2:34" x14ac:dyDescent="0.2">
      <c r="B113" s="7" t="s">
        <v>144</v>
      </c>
      <c r="C113" s="5">
        <v>6.8666669999999996</v>
      </c>
      <c r="D113">
        <v>2</v>
      </c>
      <c r="E113">
        <v>1</v>
      </c>
      <c r="F113">
        <v>1</v>
      </c>
      <c r="G113">
        <v>500</v>
      </c>
      <c r="H113">
        <v>2</v>
      </c>
      <c r="I113">
        <v>1</v>
      </c>
      <c r="J113" s="6">
        <v>120</v>
      </c>
      <c r="K113">
        <v>2</v>
      </c>
      <c r="L113" s="6">
        <v>3.65</v>
      </c>
      <c r="M113">
        <v>12</v>
      </c>
      <c r="N113">
        <v>2</v>
      </c>
      <c r="O113">
        <v>2</v>
      </c>
      <c r="P113">
        <v>10</v>
      </c>
      <c r="Q113" s="5">
        <v>5.8666669999999996</v>
      </c>
      <c r="R113" s="5">
        <v>5.8666669999999996</v>
      </c>
      <c r="S113">
        <v>40</v>
      </c>
      <c r="T113">
        <v>4</v>
      </c>
      <c r="U113">
        <v>2</v>
      </c>
      <c r="V113">
        <v>3</v>
      </c>
      <c r="W113">
        <v>0</v>
      </c>
      <c r="X113" s="5">
        <v>2.2000000000000002</v>
      </c>
      <c r="Y113">
        <v>4</v>
      </c>
      <c r="Z113">
        <v>1</v>
      </c>
      <c r="AA113">
        <v>2</v>
      </c>
      <c r="AB113">
        <v>4</v>
      </c>
      <c r="AC113">
        <v>0</v>
      </c>
      <c r="AD113">
        <v>0</v>
      </c>
      <c r="AE113">
        <v>0</v>
      </c>
      <c r="AF113">
        <v>0</v>
      </c>
      <c r="AG113">
        <v>0</v>
      </c>
      <c r="AH113">
        <v>0</v>
      </c>
    </row>
    <row r="114" spans="2:34" x14ac:dyDescent="0.2">
      <c r="B114" s="7" t="s">
        <v>145</v>
      </c>
      <c r="C114" s="5">
        <v>6.233333</v>
      </c>
      <c r="D114">
        <v>1</v>
      </c>
      <c r="E114">
        <v>4</v>
      </c>
      <c r="F114">
        <v>3</v>
      </c>
      <c r="G114">
        <v>1000</v>
      </c>
      <c r="H114">
        <v>2</v>
      </c>
      <c r="I114">
        <v>1</v>
      </c>
      <c r="J114" s="6">
        <v>1000</v>
      </c>
      <c r="K114">
        <v>2</v>
      </c>
      <c r="L114" s="6">
        <v>2.8</v>
      </c>
      <c r="M114">
        <v>15</v>
      </c>
      <c r="N114">
        <v>2</v>
      </c>
      <c r="O114">
        <v>2</v>
      </c>
      <c r="P114">
        <v>2</v>
      </c>
      <c r="Q114" s="5">
        <v>5.5</v>
      </c>
      <c r="R114" s="5">
        <v>5.6333330000000004</v>
      </c>
      <c r="S114">
        <v>0</v>
      </c>
      <c r="T114">
        <v>2</v>
      </c>
      <c r="U114">
        <v>1</v>
      </c>
      <c r="V114">
        <v>1</v>
      </c>
      <c r="W114">
        <v>0</v>
      </c>
      <c r="X114" s="5">
        <v>1.8</v>
      </c>
      <c r="Y114">
        <v>3</v>
      </c>
      <c r="Z114">
        <v>1</v>
      </c>
      <c r="AA114">
        <v>0</v>
      </c>
      <c r="AB114">
        <v>4</v>
      </c>
      <c r="AC114">
        <v>0</v>
      </c>
      <c r="AD114">
        <v>0</v>
      </c>
      <c r="AE114">
        <v>0</v>
      </c>
      <c r="AF114">
        <v>0</v>
      </c>
      <c r="AG114">
        <v>0</v>
      </c>
      <c r="AH114">
        <v>0</v>
      </c>
    </row>
    <row r="115" spans="2:34" x14ac:dyDescent="0.2">
      <c r="B115" s="7" t="s">
        <v>146</v>
      </c>
      <c r="C115" s="5">
        <v>6.9</v>
      </c>
      <c r="D115">
        <v>2</v>
      </c>
      <c r="E115">
        <v>1</v>
      </c>
      <c r="F115">
        <v>1</v>
      </c>
      <c r="G115">
        <v>800</v>
      </c>
      <c r="H115">
        <v>2</v>
      </c>
      <c r="I115">
        <v>1</v>
      </c>
      <c r="J115" s="6">
        <v>4000</v>
      </c>
      <c r="K115">
        <v>2</v>
      </c>
      <c r="L115" s="6">
        <v>3.4</v>
      </c>
      <c r="M115">
        <v>0</v>
      </c>
      <c r="N115">
        <v>3</v>
      </c>
      <c r="O115">
        <v>1</v>
      </c>
      <c r="P115">
        <v>2002</v>
      </c>
      <c r="Q115" s="5">
        <v>5.733333</v>
      </c>
      <c r="R115" s="5">
        <v>3.1666669999999999</v>
      </c>
      <c r="S115">
        <v>2</v>
      </c>
      <c r="T115">
        <v>2</v>
      </c>
      <c r="U115">
        <v>1</v>
      </c>
      <c r="V115">
        <v>1</v>
      </c>
      <c r="W115">
        <v>0</v>
      </c>
      <c r="X115" s="5">
        <v>2.7</v>
      </c>
      <c r="Y115">
        <v>4</v>
      </c>
      <c r="Z115">
        <v>2</v>
      </c>
      <c r="AA115">
        <v>2</v>
      </c>
      <c r="AB115">
        <v>1</v>
      </c>
      <c r="AC115">
        <v>0</v>
      </c>
      <c r="AD115">
        <v>0</v>
      </c>
      <c r="AE115">
        <v>0</v>
      </c>
      <c r="AF115">
        <v>0</v>
      </c>
      <c r="AG115">
        <v>0</v>
      </c>
      <c r="AH115">
        <v>0</v>
      </c>
    </row>
    <row r="116" spans="2:34" x14ac:dyDescent="0.2">
      <c r="B116" s="7" t="s">
        <v>147</v>
      </c>
      <c r="C116" s="5">
        <v>5</v>
      </c>
      <c r="D116">
        <v>2</v>
      </c>
      <c r="E116">
        <v>1</v>
      </c>
      <c r="F116">
        <v>1</v>
      </c>
      <c r="G116">
        <v>300</v>
      </c>
      <c r="H116">
        <v>2</v>
      </c>
      <c r="I116">
        <v>2</v>
      </c>
      <c r="J116" s="6">
        <v>300</v>
      </c>
      <c r="K116">
        <v>2</v>
      </c>
      <c r="L116" s="6">
        <v>3.2</v>
      </c>
      <c r="M116">
        <v>9</v>
      </c>
      <c r="N116">
        <v>2</v>
      </c>
      <c r="O116">
        <v>2</v>
      </c>
      <c r="P116">
        <v>15</v>
      </c>
      <c r="Q116" s="5">
        <v>5.9666670000000002</v>
      </c>
      <c r="R116" s="5">
        <v>1.933333</v>
      </c>
      <c r="S116">
        <v>5</v>
      </c>
      <c r="T116">
        <v>2</v>
      </c>
      <c r="U116">
        <v>3</v>
      </c>
      <c r="V116">
        <v>1</v>
      </c>
      <c r="W116">
        <v>0</v>
      </c>
      <c r="X116" s="5">
        <v>3</v>
      </c>
      <c r="Y116">
        <v>4</v>
      </c>
      <c r="Z116">
        <v>1</v>
      </c>
      <c r="AA116">
        <v>2</v>
      </c>
      <c r="AB116">
        <v>4</v>
      </c>
      <c r="AC116">
        <v>0</v>
      </c>
      <c r="AD116">
        <v>0</v>
      </c>
      <c r="AE116">
        <v>0</v>
      </c>
      <c r="AF116">
        <v>0</v>
      </c>
      <c r="AG116">
        <v>0</v>
      </c>
      <c r="AH116">
        <v>0</v>
      </c>
    </row>
    <row r="117" spans="2:34" x14ac:dyDescent="0.2">
      <c r="B117" s="7" t="s">
        <v>148</v>
      </c>
      <c r="C117" s="5">
        <v>4.266667</v>
      </c>
      <c r="D117">
        <v>2</v>
      </c>
      <c r="E117">
        <v>1</v>
      </c>
      <c r="F117">
        <v>8</v>
      </c>
      <c r="G117">
        <v>756</v>
      </c>
      <c r="H117">
        <v>1</v>
      </c>
      <c r="I117">
        <v>1</v>
      </c>
      <c r="J117" s="6">
        <v>341.84</v>
      </c>
      <c r="K117">
        <v>1</v>
      </c>
      <c r="L117" s="6">
        <v>3</v>
      </c>
      <c r="M117">
        <v>12</v>
      </c>
      <c r="N117">
        <v>3</v>
      </c>
      <c r="O117">
        <v>4</v>
      </c>
      <c r="P117">
        <v>12</v>
      </c>
      <c r="Q117" s="5">
        <v>6.0666669999999998</v>
      </c>
      <c r="R117" s="5">
        <v>3.4</v>
      </c>
      <c r="S117">
        <v>1</v>
      </c>
      <c r="T117">
        <v>2</v>
      </c>
      <c r="U117">
        <v>2</v>
      </c>
      <c r="V117">
        <v>3</v>
      </c>
      <c r="W117">
        <v>0</v>
      </c>
      <c r="X117" s="5">
        <v>1.5333330000000001</v>
      </c>
      <c r="Y117">
        <v>4</v>
      </c>
      <c r="Z117">
        <v>1</v>
      </c>
      <c r="AA117">
        <v>2</v>
      </c>
      <c r="AB117">
        <v>1</v>
      </c>
      <c r="AC117">
        <v>0</v>
      </c>
      <c r="AD117">
        <v>1</v>
      </c>
      <c r="AE117">
        <v>0</v>
      </c>
      <c r="AF117">
        <v>0</v>
      </c>
      <c r="AG117">
        <v>0</v>
      </c>
      <c r="AH117">
        <v>0</v>
      </c>
    </row>
    <row r="118" spans="2:34" x14ac:dyDescent="0.2">
      <c r="B118" s="7" t="s">
        <v>149</v>
      </c>
      <c r="C118" s="5">
        <v>5</v>
      </c>
      <c r="D118">
        <v>2</v>
      </c>
      <c r="E118">
        <v>1</v>
      </c>
      <c r="F118">
        <v>3</v>
      </c>
      <c r="G118">
        <v>4280</v>
      </c>
      <c r="H118">
        <v>1</v>
      </c>
      <c r="I118">
        <v>1</v>
      </c>
      <c r="J118" s="6">
        <v>1200</v>
      </c>
      <c r="K118">
        <v>1</v>
      </c>
      <c r="L118" s="6">
        <v>3.2</v>
      </c>
      <c r="M118">
        <v>30</v>
      </c>
      <c r="N118">
        <v>2</v>
      </c>
      <c r="O118">
        <v>3</v>
      </c>
      <c r="P118">
        <v>4</v>
      </c>
      <c r="Q118" s="5">
        <v>5.733333</v>
      </c>
      <c r="R118" s="5">
        <v>5.1333330000000004</v>
      </c>
      <c r="S118">
        <v>60</v>
      </c>
      <c r="T118">
        <v>3</v>
      </c>
      <c r="U118">
        <v>3</v>
      </c>
      <c r="V118">
        <v>1</v>
      </c>
      <c r="W118">
        <v>0</v>
      </c>
      <c r="X118" s="5">
        <v>1.933333</v>
      </c>
      <c r="Y118">
        <v>4</v>
      </c>
      <c r="Z118">
        <v>1</v>
      </c>
      <c r="AA118">
        <v>2</v>
      </c>
      <c r="AB118">
        <v>3</v>
      </c>
      <c r="AC118">
        <v>1</v>
      </c>
      <c r="AD118">
        <v>1</v>
      </c>
      <c r="AE118">
        <v>1</v>
      </c>
      <c r="AF118">
        <v>1</v>
      </c>
      <c r="AG118">
        <v>0</v>
      </c>
      <c r="AH118">
        <v>1</v>
      </c>
    </row>
    <row r="119" spans="2:34" x14ac:dyDescent="0.2">
      <c r="B119" s="7" t="s">
        <v>150</v>
      </c>
      <c r="C119" s="5">
        <v>5.3</v>
      </c>
      <c r="D119">
        <v>2</v>
      </c>
      <c r="E119">
        <v>1</v>
      </c>
      <c r="F119">
        <v>1</v>
      </c>
      <c r="G119">
        <v>300</v>
      </c>
      <c r="H119">
        <v>2</v>
      </c>
      <c r="I119">
        <v>1</v>
      </c>
      <c r="J119" s="6">
        <v>100</v>
      </c>
      <c r="K119">
        <v>2</v>
      </c>
      <c r="L119" s="6">
        <v>2</v>
      </c>
      <c r="M119">
        <v>0</v>
      </c>
      <c r="N119">
        <v>2</v>
      </c>
      <c r="O119">
        <v>2</v>
      </c>
      <c r="P119">
        <v>3</v>
      </c>
      <c r="Q119" s="5">
        <v>5.6</v>
      </c>
      <c r="R119" s="5">
        <v>2.0666669999999998</v>
      </c>
      <c r="S119">
        <v>5</v>
      </c>
      <c r="T119">
        <v>2</v>
      </c>
      <c r="U119">
        <v>2</v>
      </c>
      <c r="V119">
        <v>1</v>
      </c>
      <c r="W119">
        <v>0</v>
      </c>
      <c r="X119" s="5">
        <v>4.3333329999999997</v>
      </c>
      <c r="Y119">
        <v>4</v>
      </c>
      <c r="Z119">
        <v>1</v>
      </c>
      <c r="AA119">
        <v>0</v>
      </c>
      <c r="AB119">
        <v>1</v>
      </c>
      <c r="AC119">
        <v>0</v>
      </c>
      <c r="AD119">
        <v>1</v>
      </c>
      <c r="AE119">
        <v>0</v>
      </c>
      <c r="AF119">
        <v>1</v>
      </c>
      <c r="AG119">
        <v>0</v>
      </c>
      <c r="AH119">
        <v>0</v>
      </c>
    </row>
    <row r="120" spans="2:34" x14ac:dyDescent="0.2">
      <c r="B120" s="7" t="s">
        <v>151</v>
      </c>
      <c r="C120" s="5">
        <v>3.9666670000000002</v>
      </c>
      <c r="D120">
        <v>1</v>
      </c>
      <c r="E120">
        <v>4</v>
      </c>
      <c r="F120">
        <v>7</v>
      </c>
      <c r="G120">
        <v>350</v>
      </c>
      <c r="H120">
        <v>2</v>
      </c>
      <c r="I120">
        <v>3</v>
      </c>
      <c r="J120" s="6">
        <v>80</v>
      </c>
      <c r="K120">
        <v>2</v>
      </c>
      <c r="L120" s="6">
        <v>3.85</v>
      </c>
      <c r="M120">
        <v>35</v>
      </c>
      <c r="N120">
        <v>2</v>
      </c>
      <c r="O120">
        <v>2</v>
      </c>
      <c r="P120">
        <v>1</v>
      </c>
      <c r="Q120" s="5">
        <v>6.0333329999999998</v>
      </c>
      <c r="R120" s="5">
        <v>6</v>
      </c>
      <c r="S120">
        <v>3</v>
      </c>
      <c r="T120">
        <v>4</v>
      </c>
      <c r="U120">
        <v>2</v>
      </c>
      <c r="V120">
        <v>1</v>
      </c>
      <c r="W120">
        <v>0</v>
      </c>
      <c r="X120" s="5">
        <v>2</v>
      </c>
      <c r="Y120">
        <v>4</v>
      </c>
      <c r="Z120">
        <v>1</v>
      </c>
      <c r="AA120">
        <v>1</v>
      </c>
      <c r="AB120">
        <v>2</v>
      </c>
      <c r="AC120">
        <v>0</v>
      </c>
      <c r="AD120">
        <v>1</v>
      </c>
      <c r="AE120">
        <v>0</v>
      </c>
      <c r="AF120">
        <v>0</v>
      </c>
      <c r="AG120">
        <v>0</v>
      </c>
      <c r="AH120">
        <v>0</v>
      </c>
    </row>
    <row r="121" spans="2:34" x14ac:dyDescent="0.2">
      <c r="B121" s="7" t="s">
        <v>152</v>
      </c>
      <c r="C121" s="5">
        <v>5</v>
      </c>
      <c r="D121">
        <v>2</v>
      </c>
      <c r="E121">
        <v>2</v>
      </c>
      <c r="F121">
        <v>1</v>
      </c>
      <c r="G121">
        <v>1781</v>
      </c>
      <c r="H121">
        <v>1</v>
      </c>
      <c r="I121">
        <v>1</v>
      </c>
      <c r="J121" s="6">
        <v>977.04</v>
      </c>
      <c r="K121">
        <v>1</v>
      </c>
      <c r="L121" s="6">
        <v>3.3</v>
      </c>
      <c r="M121">
        <v>35</v>
      </c>
      <c r="N121">
        <v>2</v>
      </c>
      <c r="O121">
        <v>3</v>
      </c>
      <c r="P121">
        <v>9</v>
      </c>
      <c r="Q121" s="5">
        <v>6</v>
      </c>
      <c r="R121" s="5">
        <v>6</v>
      </c>
      <c r="S121">
        <v>0</v>
      </c>
      <c r="T121">
        <v>3</v>
      </c>
      <c r="U121">
        <v>2</v>
      </c>
      <c r="V121">
        <v>1</v>
      </c>
      <c r="W121">
        <v>0</v>
      </c>
      <c r="X121" s="5">
        <v>1</v>
      </c>
      <c r="Y121">
        <v>4</v>
      </c>
      <c r="Z121">
        <v>1</v>
      </c>
      <c r="AA121">
        <v>2</v>
      </c>
      <c r="AB121">
        <v>1</v>
      </c>
      <c r="AC121">
        <v>0</v>
      </c>
      <c r="AD121">
        <v>0</v>
      </c>
      <c r="AE121">
        <v>0</v>
      </c>
      <c r="AF121">
        <v>0</v>
      </c>
      <c r="AG121">
        <v>0</v>
      </c>
      <c r="AH121">
        <v>0</v>
      </c>
    </row>
    <row r="122" spans="2:34" x14ac:dyDescent="0.2">
      <c r="B122" s="7" t="s">
        <v>153</v>
      </c>
      <c r="C122" s="5">
        <v>6</v>
      </c>
      <c r="D122">
        <v>2</v>
      </c>
      <c r="E122">
        <v>1</v>
      </c>
      <c r="F122">
        <v>1</v>
      </c>
      <c r="G122">
        <v>400</v>
      </c>
      <c r="H122">
        <v>2</v>
      </c>
      <c r="I122">
        <v>1</v>
      </c>
      <c r="J122" s="6">
        <v>149.63</v>
      </c>
      <c r="K122">
        <v>1</v>
      </c>
      <c r="L122" s="6">
        <v>3.9</v>
      </c>
      <c r="M122">
        <v>16</v>
      </c>
      <c r="N122">
        <v>3</v>
      </c>
      <c r="O122">
        <v>3</v>
      </c>
      <c r="P122">
        <v>12</v>
      </c>
      <c r="Q122" s="5">
        <v>6</v>
      </c>
      <c r="R122" s="5">
        <v>2</v>
      </c>
      <c r="S122">
        <v>40</v>
      </c>
      <c r="T122">
        <v>3</v>
      </c>
      <c r="U122">
        <v>2</v>
      </c>
      <c r="V122">
        <v>2</v>
      </c>
      <c r="W122">
        <v>0</v>
      </c>
      <c r="X122" s="5">
        <v>2</v>
      </c>
      <c r="Y122">
        <v>4</v>
      </c>
      <c r="Z122">
        <v>1</v>
      </c>
      <c r="AA122">
        <v>2</v>
      </c>
      <c r="AB122">
        <v>1</v>
      </c>
      <c r="AC122">
        <v>0</v>
      </c>
      <c r="AD122">
        <v>1</v>
      </c>
      <c r="AE122">
        <v>0</v>
      </c>
      <c r="AF122">
        <v>0</v>
      </c>
      <c r="AG122">
        <v>0</v>
      </c>
      <c r="AH122">
        <v>0</v>
      </c>
    </row>
    <row r="123" spans="2:34" x14ac:dyDescent="0.2">
      <c r="B123" s="7" t="s">
        <v>154</v>
      </c>
      <c r="C123" s="5">
        <v>6.233333</v>
      </c>
      <c r="D123">
        <v>2</v>
      </c>
      <c r="E123">
        <v>1</v>
      </c>
      <c r="F123">
        <v>7</v>
      </c>
      <c r="G123">
        <v>764</v>
      </c>
      <c r="H123">
        <v>2</v>
      </c>
      <c r="I123">
        <v>3</v>
      </c>
      <c r="J123" s="6">
        <v>615.09</v>
      </c>
      <c r="K123">
        <v>1</v>
      </c>
      <c r="L123" s="6">
        <v>3.75</v>
      </c>
      <c r="M123">
        <v>15</v>
      </c>
      <c r="N123">
        <v>2</v>
      </c>
      <c r="O123">
        <v>2</v>
      </c>
      <c r="P123">
        <v>11</v>
      </c>
      <c r="Q123" s="5">
        <v>6.4</v>
      </c>
      <c r="R123" s="5">
        <v>2.6</v>
      </c>
      <c r="S123">
        <v>2</v>
      </c>
      <c r="T123">
        <v>3</v>
      </c>
      <c r="U123">
        <v>2</v>
      </c>
      <c r="V123">
        <v>4</v>
      </c>
      <c r="W123">
        <v>0</v>
      </c>
      <c r="X123" s="5">
        <v>1.9666669999999999</v>
      </c>
      <c r="Y123">
        <v>4</v>
      </c>
      <c r="Z123">
        <v>1</v>
      </c>
      <c r="AA123">
        <v>0</v>
      </c>
      <c r="AB123">
        <v>1</v>
      </c>
      <c r="AC123">
        <v>0</v>
      </c>
      <c r="AD123">
        <v>1</v>
      </c>
      <c r="AE123">
        <v>0</v>
      </c>
      <c r="AF123">
        <v>0</v>
      </c>
      <c r="AG123">
        <v>0</v>
      </c>
      <c r="AH123">
        <v>0</v>
      </c>
    </row>
    <row r="124" spans="2:34" x14ac:dyDescent="0.2">
      <c r="B124" s="7" t="s">
        <v>155</v>
      </c>
      <c r="C124" s="5">
        <v>5.9333330000000002</v>
      </c>
      <c r="D124">
        <v>2</v>
      </c>
      <c r="E124">
        <v>1</v>
      </c>
      <c r="F124">
        <v>1</v>
      </c>
      <c r="G124">
        <v>300</v>
      </c>
      <c r="H124">
        <v>2</v>
      </c>
      <c r="I124">
        <v>1</v>
      </c>
      <c r="J124" s="6">
        <v>456.87</v>
      </c>
      <c r="K124">
        <v>1</v>
      </c>
      <c r="L124" s="6">
        <v>2.88</v>
      </c>
      <c r="M124">
        <v>0</v>
      </c>
      <c r="N124">
        <v>2</v>
      </c>
      <c r="O124">
        <v>2</v>
      </c>
      <c r="P124">
        <v>1</v>
      </c>
      <c r="Q124" s="5">
        <v>6.1666670000000003</v>
      </c>
      <c r="R124" s="5">
        <v>4</v>
      </c>
      <c r="S124">
        <v>10</v>
      </c>
      <c r="T124">
        <v>3</v>
      </c>
      <c r="U124">
        <v>2</v>
      </c>
      <c r="V124">
        <v>1</v>
      </c>
      <c r="W124">
        <v>0</v>
      </c>
      <c r="X124" s="5">
        <v>2.2000000000000002</v>
      </c>
      <c r="Y124">
        <v>4</v>
      </c>
      <c r="Z124">
        <v>2</v>
      </c>
      <c r="AA124">
        <v>1</v>
      </c>
      <c r="AB124">
        <v>3</v>
      </c>
      <c r="AC124">
        <v>0</v>
      </c>
      <c r="AD124">
        <v>0</v>
      </c>
      <c r="AE124">
        <v>0</v>
      </c>
      <c r="AF124">
        <v>0</v>
      </c>
      <c r="AG124">
        <v>0</v>
      </c>
      <c r="AH124">
        <v>0</v>
      </c>
    </row>
    <row r="125" spans="2:34" x14ac:dyDescent="0.2">
      <c r="B125" s="7" t="s">
        <v>156</v>
      </c>
      <c r="C125" s="5">
        <v>5.5333329999999998</v>
      </c>
      <c r="D125">
        <v>2</v>
      </c>
      <c r="E125">
        <v>1</v>
      </c>
      <c r="F125">
        <v>7</v>
      </c>
      <c r="G125">
        <v>450</v>
      </c>
      <c r="H125">
        <v>2</v>
      </c>
      <c r="I125">
        <v>1</v>
      </c>
      <c r="J125" s="6">
        <v>70</v>
      </c>
      <c r="K125">
        <v>2</v>
      </c>
      <c r="L125" s="6">
        <v>2.85</v>
      </c>
      <c r="M125">
        <v>0</v>
      </c>
      <c r="N125">
        <v>2</v>
      </c>
      <c r="O125">
        <v>2</v>
      </c>
      <c r="P125">
        <v>7</v>
      </c>
      <c r="Q125" s="5">
        <v>4.5</v>
      </c>
      <c r="R125" s="5">
        <v>4.8333329999999997</v>
      </c>
      <c r="S125">
        <v>0</v>
      </c>
      <c r="T125">
        <v>2</v>
      </c>
      <c r="U125">
        <v>1</v>
      </c>
      <c r="V125">
        <v>1</v>
      </c>
      <c r="W125">
        <v>0</v>
      </c>
      <c r="X125" s="5">
        <v>3.1333329999999999</v>
      </c>
      <c r="Y125">
        <v>4</v>
      </c>
      <c r="Z125">
        <v>1</v>
      </c>
      <c r="AA125">
        <v>0</v>
      </c>
      <c r="AB125">
        <v>1</v>
      </c>
      <c r="AC125">
        <v>0</v>
      </c>
      <c r="AD125">
        <v>1</v>
      </c>
      <c r="AE125">
        <v>0</v>
      </c>
      <c r="AF125">
        <v>1</v>
      </c>
      <c r="AG125">
        <v>0</v>
      </c>
      <c r="AH125">
        <v>0</v>
      </c>
    </row>
    <row r="126" spans="2:34" x14ac:dyDescent="0.2">
      <c r="B126" s="7" t="s">
        <v>157</v>
      </c>
      <c r="C126" s="5">
        <v>6.2</v>
      </c>
      <c r="D126">
        <v>1</v>
      </c>
      <c r="E126">
        <v>1</v>
      </c>
      <c r="F126">
        <v>3</v>
      </c>
      <c r="G126">
        <v>100</v>
      </c>
      <c r="H126">
        <v>2</v>
      </c>
      <c r="I126">
        <v>1</v>
      </c>
      <c r="J126" s="6">
        <v>185</v>
      </c>
      <c r="K126">
        <v>1</v>
      </c>
      <c r="L126" s="6">
        <v>2.99</v>
      </c>
      <c r="M126">
        <v>16</v>
      </c>
      <c r="N126">
        <v>3</v>
      </c>
      <c r="O126">
        <v>3</v>
      </c>
      <c r="P126">
        <v>14</v>
      </c>
      <c r="Q126" s="5">
        <v>4.5</v>
      </c>
      <c r="R126" s="5">
        <v>4</v>
      </c>
      <c r="S126">
        <v>6</v>
      </c>
      <c r="T126">
        <v>3</v>
      </c>
      <c r="U126">
        <v>2</v>
      </c>
      <c r="V126">
        <v>3</v>
      </c>
      <c r="W126">
        <v>0</v>
      </c>
      <c r="X126" s="5">
        <v>2</v>
      </c>
      <c r="Y126">
        <v>4</v>
      </c>
      <c r="Z126">
        <v>1</v>
      </c>
      <c r="AA126">
        <v>0</v>
      </c>
      <c r="AB126">
        <v>3</v>
      </c>
      <c r="AC126">
        <v>0</v>
      </c>
      <c r="AD126">
        <v>0</v>
      </c>
      <c r="AE126">
        <v>0</v>
      </c>
      <c r="AF126">
        <v>0</v>
      </c>
      <c r="AG126">
        <v>0</v>
      </c>
      <c r="AH126">
        <v>0</v>
      </c>
    </row>
    <row r="127" spans="2:34" x14ac:dyDescent="0.2">
      <c r="B127" s="7" t="s">
        <v>158</v>
      </c>
      <c r="C127" s="5">
        <v>3.3</v>
      </c>
      <c r="D127">
        <v>1</v>
      </c>
      <c r="E127">
        <v>2</v>
      </c>
      <c r="F127">
        <v>7</v>
      </c>
      <c r="G127">
        <v>1356</v>
      </c>
      <c r="H127">
        <v>2</v>
      </c>
      <c r="I127">
        <v>2</v>
      </c>
      <c r="J127" s="6">
        <v>300</v>
      </c>
      <c r="K127">
        <v>2</v>
      </c>
      <c r="L127" s="6">
        <v>2</v>
      </c>
      <c r="M127">
        <v>5</v>
      </c>
      <c r="N127">
        <v>3</v>
      </c>
      <c r="O127">
        <v>3</v>
      </c>
      <c r="P127">
        <v>10</v>
      </c>
      <c r="Q127" s="5">
        <v>4</v>
      </c>
      <c r="R127" s="5">
        <v>4.5</v>
      </c>
      <c r="S127">
        <v>5</v>
      </c>
      <c r="T127">
        <v>3</v>
      </c>
      <c r="U127">
        <v>2</v>
      </c>
      <c r="V127">
        <v>2</v>
      </c>
      <c r="W127">
        <v>0</v>
      </c>
      <c r="X127" s="5">
        <v>7</v>
      </c>
      <c r="Y127">
        <v>4</v>
      </c>
      <c r="Z127">
        <v>1</v>
      </c>
      <c r="AA127">
        <v>1</v>
      </c>
      <c r="AB127">
        <v>1</v>
      </c>
      <c r="AC127">
        <v>1</v>
      </c>
      <c r="AD127">
        <v>1</v>
      </c>
      <c r="AE127">
        <v>0</v>
      </c>
      <c r="AF127">
        <v>1</v>
      </c>
      <c r="AG127">
        <v>0</v>
      </c>
      <c r="AH127">
        <v>1</v>
      </c>
    </row>
    <row r="128" spans="2:34" x14ac:dyDescent="0.2">
      <c r="B128" s="7" t="s">
        <v>159</v>
      </c>
      <c r="C128" s="5">
        <v>6.6666670000000003</v>
      </c>
      <c r="D128">
        <v>2</v>
      </c>
      <c r="E128">
        <v>2</v>
      </c>
      <c r="F128">
        <v>5</v>
      </c>
      <c r="G128">
        <v>500</v>
      </c>
      <c r="H128">
        <v>2</v>
      </c>
      <c r="I128">
        <v>1</v>
      </c>
      <c r="J128" s="6">
        <v>497.13</v>
      </c>
      <c r="K128">
        <v>1</v>
      </c>
      <c r="L128" s="6">
        <v>3.47</v>
      </c>
      <c r="M128">
        <v>17</v>
      </c>
      <c r="N128">
        <v>2</v>
      </c>
      <c r="O128">
        <v>2</v>
      </c>
      <c r="P128">
        <v>13</v>
      </c>
      <c r="Q128" s="5">
        <v>5.9</v>
      </c>
      <c r="R128" s="5">
        <v>4.1333330000000004</v>
      </c>
      <c r="S128">
        <v>4</v>
      </c>
      <c r="T128">
        <v>3</v>
      </c>
      <c r="U128">
        <v>2</v>
      </c>
      <c r="V128">
        <v>3</v>
      </c>
      <c r="W128">
        <v>1</v>
      </c>
      <c r="X128" s="5">
        <v>5.1333330000000004</v>
      </c>
      <c r="Y128">
        <v>4</v>
      </c>
      <c r="Z128">
        <v>1</v>
      </c>
      <c r="AA128">
        <v>2</v>
      </c>
      <c r="AB128">
        <v>1</v>
      </c>
      <c r="AC128">
        <v>0</v>
      </c>
      <c r="AD128">
        <v>0</v>
      </c>
      <c r="AE128">
        <v>0</v>
      </c>
      <c r="AF128">
        <v>0</v>
      </c>
      <c r="AG128">
        <v>0</v>
      </c>
      <c r="AH128">
        <v>0</v>
      </c>
    </row>
    <row r="129" spans="2:34" x14ac:dyDescent="0.2">
      <c r="B129" s="7" t="s">
        <v>160</v>
      </c>
      <c r="C129" s="5">
        <v>4.6333330000000004</v>
      </c>
      <c r="D129">
        <v>2</v>
      </c>
      <c r="E129">
        <v>4</v>
      </c>
      <c r="F129">
        <v>7</v>
      </c>
      <c r="G129">
        <v>175</v>
      </c>
      <c r="H129">
        <v>2</v>
      </c>
      <c r="I129">
        <v>1</v>
      </c>
      <c r="J129" s="6">
        <v>70</v>
      </c>
      <c r="K129">
        <v>2</v>
      </c>
      <c r="L129" s="6">
        <v>3.96</v>
      </c>
      <c r="M129">
        <v>0</v>
      </c>
      <c r="N129">
        <v>3</v>
      </c>
      <c r="O129">
        <v>4</v>
      </c>
      <c r="P129">
        <v>18</v>
      </c>
      <c r="Q129" s="5">
        <v>5</v>
      </c>
      <c r="R129" s="5">
        <v>5.733333</v>
      </c>
      <c r="S129">
        <v>0</v>
      </c>
      <c r="T129">
        <v>2</v>
      </c>
      <c r="U129">
        <v>2</v>
      </c>
      <c r="V129">
        <v>2</v>
      </c>
      <c r="W129">
        <v>1</v>
      </c>
      <c r="X129" s="5">
        <v>4</v>
      </c>
      <c r="Y129">
        <v>3</v>
      </c>
      <c r="Z129">
        <v>1</v>
      </c>
      <c r="AA129">
        <v>2</v>
      </c>
      <c r="AB129">
        <v>2</v>
      </c>
      <c r="AC129">
        <v>0</v>
      </c>
      <c r="AD129">
        <v>0</v>
      </c>
      <c r="AE129">
        <v>0</v>
      </c>
      <c r="AF129">
        <v>1</v>
      </c>
      <c r="AG129">
        <v>1</v>
      </c>
      <c r="AH129">
        <v>0</v>
      </c>
    </row>
    <row r="130" spans="2:34" x14ac:dyDescent="0.2">
      <c r="B130" s="7" t="s">
        <v>161</v>
      </c>
      <c r="C130" s="5">
        <v>4.0666669999999998</v>
      </c>
      <c r="D130">
        <v>2</v>
      </c>
      <c r="E130">
        <v>1</v>
      </c>
      <c r="F130">
        <v>7</v>
      </c>
      <c r="G130">
        <v>200</v>
      </c>
      <c r="H130">
        <v>2</v>
      </c>
      <c r="I130">
        <v>1</v>
      </c>
      <c r="J130" s="6">
        <v>500</v>
      </c>
      <c r="K130">
        <v>2</v>
      </c>
      <c r="L130" s="6">
        <v>2.6</v>
      </c>
      <c r="M130">
        <v>0</v>
      </c>
      <c r="N130">
        <v>3</v>
      </c>
      <c r="O130">
        <v>2</v>
      </c>
      <c r="P130">
        <v>9</v>
      </c>
      <c r="Q130" s="5">
        <v>5.5333329999999998</v>
      </c>
      <c r="R130" s="5">
        <v>3</v>
      </c>
      <c r="S130">
        <v>15</v>
      </c>
      <c r="T130">
        <v>2</v>
      </c>
      <c r="U130">
        <v>1</v>
      </c>
      <c r="V130">
        <v>1</v>
      </c>
      <c r="W130">
        <v>1</v>
      </c>
      <c r="X130" s="5">
        <v>5.0666669999999998</v>
      </c>
      <c r="Y130">
        <v>4</v>
      </c>
      <c r="Z130">
        <v>1</v>
      </c>
      <c r="AA130">
        <v>2</v>
      </c>
      <c r="AB130">
        <v>1</v>
      </c>
      <c r="AC130">
        <v>0</v>
      </c>
      <c r="AD130">
        <v>1</v>
      </c>
      <c r="AE130">
        <v>0</v>
      </c>
      <c r="AF130">
        <v>0</v>
      </c>
      <c r="AG130">
        <v>0</v>
      </c>
      <c r="AH130">
        <v>0</v>
      </c>
    </row>
    <row r="131" spans="2:34" x14ac:dyDescent="0.2">
      <c r="B131" s="7" t="s">
        <v>162</v>
      </c>
      <c r="C131" s="5">
        <v>4.0333329999999998</v>
      </c>
      <c r="D131">
        <v>1</v>
      </c>
      <c r="E131">
        <v>4</v>
      </c>
      <c r="F131">
        <v>1</v>
      </c>
      <c r="G131">
        <v>500</v>
      </c>
      <c r="H131">
        <v>2</v>
      </c>
      <c r="I131">
        <v>2</v>
      </c>
      <c r="J131" s="6">
        <v>556</v>
      </c>
      <c r="K131">
        <v>2</v>
      </c>
      <c r="L131" s="6">
        <v>3</v>
      </c>
      <c r="M131">
        <v>27</v>
      </c>
      <c r="N131">
        <v>2</v>
      </c>
      <c r="O131">
        <v>1</v>
      </c>
      <c r="P131">
        <v>2003</v>
      </c>
      <c r="Q131" s="5">
        <v>4.9666670000000002</v>
      </c>
      <c r="R131" s="5">
        <v>5</v>
      </c>
      <c r="S131">
        <v>2</v>
      </c>
      <c r="T131">
        <v>4</v>
      </c>
      <c r="U131">
        <v>2</v>
      </c>
      <c r="V131">
        <v>4</v>
      </c>
      <c r="W131">
        <v>0</v>
      </c>
      <c r="X131" s="5">
        <v>5.0333329999999998</v>
      </c>
      <c r="Y131">
        <v>2</v>
      </c>
      <c r="Z131">
        <v>1</v>
      </c>
      <c r="AA131">
        <v>0</v>
      </c>
      <c r="AB131">
        <v>2</v>
      </c>
      <c r="AC131">
        <v>0</v>
      </c>
      <c r="AD131">
        <v>0</v>
      </c>
      <c r="AE131">
        <v>0</v>
      </c>
      <c r="AF131">
        <v>0</v>
      </c>
      <c r="AG131">
        <v>0</v>
      </c>
      <c r="AH131">
        <v>0</v>
      </c>
    </row>
    <row r="132" spans="2:34" x14ac:dyDescent="0.2">
      <c r="B132" s="7" t="s">
        <v>163</v>
      </c>
      <c r="C132" s="5">
        <v>1.0333330000000001</v>
      </c>
      <c r="D132">
        <v>2</v>
      </c>
      <c r="E132">
        <v>2</v>
      </c>
      <c r="F132">
        <v>1</v>
      </c>
      <c r="G132">
        <v>700</v>
      </c>
      <c r="H132">
        <v>2</v>
      </c>
      <c r="I132">
        <v>1</v>
      </c>
      <c r="J132" s="6">
        <v>378.9</v>
      </c>
      <c r="K132">
        <v>1</v>
      </c>
      <c r="L132" s="6">
        <v>3.6</v>
      </c>
      <c r="M132">
        <v>0</v>
      </c>
      <c r="N132">
        <v>3</v>
      </c>
      <c r="O132">
        <v>1</v>
      </c>
      <c r="P132">
        <v>10</v>
      </c>
      <c r="Q132" s="5">
        <v>6.3</v>
      </c>
      <c r="R132" s="5">
        <v>2.1666669999999999</v>
      </c>
      <c r="S132">
        <v>45</v>
      </c>
      <c r="T132">
        <v>3</v>
      </c>
      <c r="U132">
        <v>1</v>
      </c>
      <c r="V132">
        <v>1</v>
      </c>
      <c r="W132">
        <v>0</v>
      </c>
      <c r="X132" s="5">
        <v>1.8333330000000001</v>
      </c>
      <c r="Y132">
        <v>4</v>
      </c>
      <c r="Z132">
        <v>1</v>
      </c>
      <c r="AA132">
        <v>0</v>
      </c>
      <c r="AB132">
        <v>1</v>
      </c>
      <c r="AC132">
        <v>0</v>
      </c>
      <c r="AD132">
        <v>0</v>
      </c>
      <c r="AE132">
        <v>0</v>
      </c>
      <c r="AF132">
        <v>0</v>
      </c>
      <c r="AG132">
        <v>0</v>
      </c>
      <c r="AH132">
        <v>0</v>
      </c>
    </row>
    <row r="133" spans="2:34" x14ac:dyDescent="0.2">
      <c r="B133" s="7" t="s">
        <v>164</v>
      </c>
      <c r="C133" s="5">
        <v>6</v>
      </c>
      <c r="D133">
        <v>1</v>
      </c>
      <c r="E133">
        <v>4</v>
      </c>
      <c r="F133">
        <v>5</v>
      </c>
      <c r="G133">
        <v>600</v>
      </c>
      <c r="H133">
        <v>2</v>
      </c>
      <c r="I133">
        <v>3</v>
      </c>
      <c r="J133" s="6">
        <v>350</v>
      </c>
      <c r="K133">
        <v>2</v>
      </c>
      <c r="L133" s="6">
        <v>3.03</v>
      </c>
      <c r="M133">
        <v>30</v>
      </c>
      <c r="N133">
        <v>3</v>
      </c>
      <c r="O133">
        <v>2</v>
      </c>
      <c r="P133">
        <v>5</v>
      </c>
      <c r="Q133" s="5">
        <v>5</v>
      </c>
      <c r="R133" s="5">
        <v>4</v>
      </c>
      <c r="S133">
        <v>2</v>
      </c>
      <c r="T133">
        <v>4</v>
      </c>
      <c r="U133">
        <v>2</v>
      </c>
      <c r="V133">
        <v>1</v>
      </c>
      <c r="W133">
        <v>0</v>
      </c>
      <c r="X133" s="5">
        <v>4.0333329999999998</v>
      </c>
      <c r="Y133">
        <v>1</v>
      </c>
      <c r="Z133">
        <v>1</v>
      </c>
      <c r="AA133">
        <v>0</v>
      </c>
      <c r="AB133">
        <v>1</v>
      </c>
      <c r="AC133">
        <v>0</v>
      </c>
      <c r="AD133">
        <v>0</v>
      </c>
      <c r="AE133">
        <v>0</v>
      </c>
      <c r="AF133">
        <v>0</v>
      </c>
      <c r="AG133">
        <v>0</v>
      </c>
      <c r="AH133">
        <v>0</v>
      </c>
    </row>
    <row r="134" spans="2:34" x14ac:dyDescent="0.2">
      <c r="B134" s="7" t="s">
        <v>165</v>
      </c>
      <c r="C134" s="5">
        <v>6.9</v>
      </c>
      <c r="D134">
        <v>1</v>
      </c>
      <c r="E134">
        <v>4</v>
      </c>
      <c r="F134">
        <v>1</v>
      </c>
      <c r="G134">
        <v>300</v>
      </c>
      <c r="H134">
        <v>2</v>
      </c>
      <c r="I134">
        <v>2</v>
      </c>
      <c r="J134" s="6">
        <v>226.99</v>
      </c>
      <c r="K134">
        <v>1</v>
      </c>
      <c r="L134" s="6">
        <v>2.8</v>
      </c>
      <c r="M134">
        <v>16</v>
      </c>
      <c r="N134">
        <v>3</v>
      </c>
      <c r="O134">
        <v>2</v>
      </c>
      <c r="P134">
        <v>2</v>
      </c>
      <c r="Q134" s="5">
        <v>6.6666670000000003</v>
      </c>
      <c r="R134" s="5">
        <v>5.4666670000000002</v>
      </c>
      <c r="S134">
        <v>0</v>
      </c>
      <c r="T134">
        <v>2</v>
      </c>
      <c r="U134">
        <v>3</v>
      </c>
      <c r="V134">
        <v>1</v>
      </c>
      <c r="W134">
        <v>1</v>
      </c>
      <c r="X134" s="5">
        <v>6.8</v>
      </c>
      <c r="Y134">
        <v>1</v>
      </c>
      <c r="Z134">
        <v>1</v>
      </c>
      <c r="AA134">
        <v>0</v>
      </c>
      <c r="AB134">
        <v>4</v>
      </c>
      <c r="AC134">
        <v>0</v>
      </c>
      <c r="AD134">
        <v>1</v>
      </c>
      <c r="AE134">
        <v>1</v>
      </c>
      <c r="AF134">
        <v>1</v>
      </c>
      <c r="AG134">
        <v>0</v>
      </c>
      <c r="AH134">
        <v>1</v>
      </c>
    </row>
    <row r="135" spans="2:34" x14ac:dyDescent="0.2">
      <c r="B135" s="7" t="s">
        <v>166</v>
      </c>
      <c r="C135" s="5">
        <v>3.8333330000000001</v>
      </c>
      <c r="D135">
        <v>1</v>
      </c>
      <c r="E135">
        <v>2</v>
      </c>
      <c r="F135">
        <v>1</v>
      </c>
      <c r="G135">
        <v>150</v>
      </c>
      <c r="H135">
        <v>2</v>
      </c>
      <c r="I135">
        <v>2</v>
      </c>
      <c r="J135" s="6">
        <v>0</v>
      </c>
      <c r="K135">
        <v>1</v>
      </c>
      <c r="L135" s="6">
        <v>3.6</v>
      </c>
      <c r="M135">
        <v>8</v>
      </c>
      <c r="N135">
        <v>3</v>
      </c>
      <c r="O135">
        <v>4</v>
      </c>
      <c r="P135">
        <v>0</v>
      </c>
      <c r="Q135" s="5">
        <v>4.4666670000000002</v>
      </c>
      <c r="R135" s="5">
        <v>1</v>
      </c>
      <c r="S135">
        <v>40</v>
      </c>
      <c r="T135">
        <v>2</v>
      </c>
      <c r="U135">
        <v>2</v>
      </c>
      <c r="V135">
        <v>1</v>
      </c>
      <c r="W135">
        <v>0</v>
      </c>
      <c r="X135" s="5">
        <v>3.3666670000000001</v>
      </c>
      <c r="Y135">
        <v>4</v>
      </c>
      <c r="Z135">
        <v>1</v>
      </c>
      <c r="AA135">
        <v>1</v>
      </c>
      <c r="AB135">
        <v>3</v>
      </c>
      <c r="AC135">
        <v>0</v>
      </c>
      <c r="AD135">
        <v>1</v>
      </c>
      <c r="AE135">
        <v>0</v>
      </c>
      <c r="AF135">
        <v>0</v>
      </c>
      <c r="AG135">
        <v>0</v>
      </c>
      <c r="AH135">
        <v>0</v>
      </c>
    </row>
    <row r="136" spans="2:34" x14ac:dyDescent="0.2">
      <c r="B136" s="7" t="s">
        <v>167</v>
      </c>
      <c r="C136" s="5">
        <v>6.1333330000000004</v>
      </c>
      <c r="D136">
        <v>1</v>
      </c>
      <c r="E136">
        <v>3</v>
      </c>
      <c r="F136">
        <v>3</v>
      </c>
      <c r="G136">
        <v>300</v>
      </c>
      <c r="H136">
        <v>2</v>
      </c>
      <c r="I136">
        <v>1</v>
      </c>
      <c r="J136" s="6">
        <v>15</v>
      </c>
      <c r="K136">
        <v>2</v>
      </c>
      <c r="L136" s="6">
        <v>3</v>
      </c>
      <c r="M136">
        <v>40</v>
      </c>
      <c r="N136">
        <v>2</v>
      </c>
      <c r="O136">
        <v>2</v>
      </c>
      <c r="P136">
        <v>1</v>
      </c>
      <c r="Q136" s="5">
        <v>4.4666670000000002</v>
      </c>
      <c r="R136" s="5">
        <v>3.3333330000000001</v>
      </c>
      <c r="S136">
        <v>20</v>
      </c>
      <c r="T136">
        <v>4</v>
      </c>
      <c r="U136">
        <v>2</v>
      </c>
      <c r="V136">
        <v>2</v>
      </c>
      <c r="W136">
        <v>1</v>
      </c>
      <c r="X136" s="5">
        <v>2.5333329999999998</v>
      </c>
      <c r="Y136">
        <v>3</v>
      </c>
      <c r="Z136">
        <v>1</v>
      </c>
      <c r="AA136">
        <v>0</v>
      </c>
      <c r="AB136">
        <v>4</v>
      </c>
      <c r="AC136">
        <v>0</v>
      </c>
      <c r="AD136">
        <v>0</v>
      </c>
      <c r="AE136">
        <v>0</v>
      </c>
      <c r="AF136">
        <v>0</v>
      </c>
      <c r="AG136">
        <v>0</v>
      </c>
      <c r="AH136">
        <v>1</v>
      </c>
    </row>
    <row r="137" spans="2:34" x14ac:dyDescent="0.2">
      <c r="B137" s="7" t="s">
        <v>168</v>
      </c>
      <c r="C137" s="5">
        <v>4.8333329999999997</v>
      </c>
      <c r="D137">
        <v>1</v>
      </c>
      <c r="E137">
        <v>4</v>
      </c>
      <c r="F137">
        <v>7</v>
      </c>
      <c r="G137">
        <v>187</v>
      </c>
      <c r="H137">
        <v>2</v>
      </c>
      <c r="I137">
        <v>2</v>
      </c>
      <c r="J137" s="6">
        <v>250</v>
      </c>
      <c r="K137">
        <v>2</v>
      </c>
      <c r="L137" s="6">
        <v>3.55</v>
      </c>
      <c r="M137">
        <v>0</v>
      </c>
      <c r="N137">
        <v>2</v>
      </c>
      <c r="O137">
        <v>2</v>
      </c>
      <c r="P137">
        <v>1</v>
      </c>
      <c r="Q137" s="5">
        <v>6.1333330000000004</v>
      </c>
      <c r="R137" s="5">
        <v>1.933333</v>
      </c>
      <c r="S137">
        <v>24</v>
      </c>
      <c r="T137">
        <v>2</v>
      </c>
      <c r="U137">
        <v>3</v>
      </c>
      <c r="V137">
        <v>1</v>
      </c>
      <c r="W137">
        <v>1</v>
      </c>
      <c r="X137" s="5">
        <v>4.3666669999999996</v>
      </c>
      <c r="Y137">
        <v>4</v>
      </c>
      <c r="Z137">
        <v>1</v>
      </c>
      <c r="AA137">
        <v>0</v>
      </c>
      <c r="AB137">
        <v>3</v>
      </c>
      <c r="AC137">
        <v>0</v>
      </c>
      <c r="AD137">
        <v>0</v>
      </c>
      <c r="AE137">
        <v>0</v>
      </c>
      <c r="AF137">
        <v>0</v>
      </c>
      <c r="AG137">
        <v>0</v>
      </c>
      <c r="AH137">
        <v>0</v>
      </c>
    </row>
    <row r="138" spans="2:34" x14ac:dyDescent="0.2">
      <c r="B138" s="7" t="s">
        <v>169</v>
      </c>
      <c r="C138" s="5">
        <v>6</v>
      </c>
      <c r="D138">
        <v>1</v>
      </c>
      <c r="E138">
        <v>4</v>
      </c>
      <c r="F138">
        <v>7</v>
      </c>
      <c r="G138">
        <v>150</v>
      </c>
      <c r="H138">
        <v>2</v>
      </c>
      <c r="I138">
        <v>2</v>
      </c>
      <c r="J138" s="6">
        <v>100</v>
      </c>
      <c r="K138">
        <v>1</v>
      </c>
      <c r="L138" s="6">
        <v>3.02</v>
      </c>
      <c r="M138">
        <v>25</v>
      </c>
      <c r="N138">
        <v>3</v>
      </c>
      <c r="O138">
        <v>4</v>
      </c>
      <c r="P138">
        <v>3</v>
      </c>
      <c r="Q138" s="5">
        <v>6</v>
      </c>
      <c r="R138" s="5">
        <v>1</v>
      </c>
      <c r="S138">
        <v>60</v>
      </c>
      <c r="T138">
        <v>2</v>
      </c>
      <c r="U138">
        <v>2</v>
      </c>
      <c r="V138">
        <v>3</v>
      </c>
      <c r="W138">
        <v>1</v>
      </c>
      <c r="X138" s="5">
        <v>7</v>
      </c>
      <c r="Y138">
        <v>2</v>
      </c>
      <c r="Z138">
        <v>1</v>
      </c>
      <c r="AA138">
        <v>2</v>
      </c>
      <c r="AB138">
        <v>4</v>
      </c>
      <c r="AC138">
        <v>0</v>
      </c>
      <c r="AD138">
        <v>0</v>
      </c>
      <c r="AE138">
        <v>0</v>
      </c>
      <c r="AF138">
        <v>0</v>
      </c>
      <c r="AG138">
        <v>0</v>
      </c>
      <c r="AH138">
        <v>0</v>
      </c>
    </row>
    <row r="139" spans="2:34" x14ac:dyDescent="0.2">
      <c r="B139" s="7" t="s">
        <v>170</v>
      </c>
      <c r="C139" s="5">
        <v>6.7</v>
      </c>
      <c r="D139">
        <v>1</v>
      </c>
      <c r="E139">
        <v>4</v>
      </c>
      <c r="F139">
        <v>7</v>
      </c>
      <c r="G139">
        <v>300</v>
      </c>
      <c r="H139">
        <v>2</v>
      </c>
      <c r="I139">
        <v>1</v>
      </c>
      <c r="J139" s="6">
        <v>778</v>
      </c>
      <c r="K139">
        <v>1</v>
      </c>
      <c r="L139" s="6">
        <v>3.2</v>
      </c>
      <c r="M139">
        <v>16</v>
      </c>
      <c r="N139">
        <v>2</v>
      </c>
      <c r="O139">
        <v>3</v>
      </c>
      <c r="P139">
        <v>3</v>
      </c>
      <c r="Q139" s="5">
        <v>6.4333330000000002</v>
      </c>
      <c r="R139" s="5">
        <v>3.5666669999999998</v>
      </c>
      <c r="S139">
        <v>45</v>
      </c>
      <c r="T139">
        <v>2</v>
      </c>
      <c r="U139">
        <v>2</v>
      </c>
      <c r="V139">
        <v>1</v>
      </c>
      <c r="W139">
        <v>0</v>
      </c>
      <c r="X139" s="5">
        <v>6.9333330000000002</v>
      </c>
      <c r="Y139">
        <v>4</v>
      </c>
      <c r="Z139">
        <v>1</v>
      </c>
      <c r="AA139">
        <v>2</v>
      </c>
      <c r="AB139">
        <v>3</v>
      </c>
      <c r="AC139">
        <v>0</v>
      </c>
      <c r="AD139">
        <v>0</v>
      </c>
      <c r="AE139">
        <v>0</v>
      </c>
      <c r="AF139">
        <v>0</v>
      </c>
      <c r="AG139">
        <v>0</v>
      </c>
      <c r="AH139">
        <v>0</v>
      </c>
    </row>
    <row r="140" spans="2:34" x14ac:dyDescent="0.2">
      <c r="B140" s="7" t="s">
        <v>171</v>
      </c>
      <c r="C140" s="5">
        <v>4.7</v>
      </c>
      <c r="D140">
        <v>1</v>
      </c>
      <c r="E140">
        <v>4</v>
      </c>
      <c r="F140">
        <v>3</v>
      </c>
      <c r="G140">
        <v>1600</v>
      </c>
      <c r="H140">
        <v>2</v>
      </c>
      <c r="I140">
        <v>1</v>
      </c>
      <c r="J140" s="6">
        <v>932.76</v>
      </c>
      <c r="K140">
        <v>1</v>
      </c>
      <c r="L140" s="6">
        <v>3.5</v>
      </c>
      <c r="M140">
        <v>35</v>
      </c>
      <c r="N140">
        <v>2</v>
      </c>
      <c r="O140">
        <v>2</v>
      </c>
      <c r="P140">
        <v>5</v>
      </c>
      <c r="Q140" s="5">
        <v>4.5666669999999998</v>
      </c>
      <c r="R140" s="5">
        <v>2.3333330000000001</v>
      </c>
      <c r="S140">
        <v>30</v>
      </c>
      <c r="T140">
        <v>3</v>
      </c>
      <c r="U140">
        <v>2</v>
      </c>
      <c r="V140">
        <v>1</v>
      </c>
      <c r="W140">
        <v>0</v>
      </c>
      <c r="X140" s="5">
        <v>4</v>
      </c>
      <c r="Y140">
        <v>2</v>
      </c>
      <c r="Z140">
        <v>1</v>
      </c>
      <c r="AA140">
        <v>2</v>
      </c>
      <c r="AB140">
        <v>1</v>
      </c>
      <c r="AC140">
        <v>0</v>
      </c>
      <c r="AD140">
        <v>0</v>
      </c>
      <c r="AE140">
        <v>0</v>
      </c>
      <c r="AF140">
        <v>0</v>
      </c>
      <c r="AG140">
        <v>0</v>
      </c>
      <c r="AH140">
        <v>0</v>
      </c>
    </row>
    <row r="141" spans="2:34" x14ac:dyDescent="0.2">
      <c r="B141" s="7" t="s">
        <v>172</v>
      </c>
      <c r="C141" s="5">
        <v>5.0999999999999996</v>
      </c>
      <c r="D141">
        <v>1</v>
      </c>
      <c r="E141">
        <v>4</v>
      </c>
      <c r="F141">
        <v>1</v>
      </c>
      <c r="G141">
        <v>700</v>
      </c>
      <c r="H141">
        <v>2</v>
      </c>
      <c r="I141">
        <v>2</v>
      </c>
      <c r="J141" s="6">
        <v>331.54</v>
      </c>
      <c r="K141">
        <v>1</v>
      </c>
      <c r="L141" s="6">
        <v>3.72</v>
      </c>
      <c r="M141">
        <v>20</v>
      </c>
      <c r="N141">
        <v>2</v>
      </c>
      <c r="O141">
        <v>4</v>
      </c>
      <c r="P141">
        <v>1</v>
      </c>
      <c r="Q141" s="5">
        <v>5.1333330000000004</v>
      </c>
      <c r="R141" s="5">
        <v>4.8666669999999996</v>
      </c>
      <c r="S141">
        <v>2</v>
      </c>
      <c r="T141">
        <v>3</v>
      </c>
      <c r="U141">
        <v>3</v>
      </c>
      <c r="V141">
        <v>1</v>
      </c>
      <c r="W141">
        <v>1</v>
      </c>
      <c r="X141" s="5">
        <v>1</v>
      </c>
      <c r="Y141">
        <v>3</v>
      </c>
      <c r="Z141">
        <v>1</v>
      </c>
      <c r="AA141">
        <v>0</v>
      </c>
      <c r="AB141">
        <v>2</v>
      </c>
      <c r="AC141">
        <v>0</v>
      </c>
      <c r="AD141">
        <v>0</v>
      </c>
      <c r="AE141">
        <v>0</v>
      </c>
      <c r="AF141">
        <v>1</v>
      </c>
      <c r="AG141">
        <v>1</v>
      </c>
      <c r="AH141">
        <v>1</v>
      </c>
    </row>
    <row r="142" spans="2:34" x14ac:dyDescent="0.2">
      <c r="B142" s="7" t="s">
        <v>173</v>
      </c>
      <c r="C142" s="5">
        <v>5.6666670000000003</v>
      </c>
      <c r="D142">
        <v>1</v>
      </c>
      <c r="E142">
        <v>4</v>
      </c>
      <c r="F142">
        <v>7</v>
      </c>
      <c r="G142">
        <v>2585</v>
      </c>
      <c r="H142">
        <v>1</v>
      </c>
      <c r="I142">
        <v>1</v>
      </c>
      <c r="J142" s="6">
        <v>224.01</v>
      </c>
      <c r="K142">
        <v>1</v>
      </c>
      <c r="L142" s="6">
        <v>2.67</v>
      </c>
      <c r="M142">
        <v>20</v>
      </c>
      <c r="N142">
        <v>2</v>
      </c>
      <c r="O142">
        <v>3</v>
      </c>
      <c r="P142">
        <v>9</v>
      </c>
      <c r="Q142" s="5">
        <v>6.233333</v>
      </c>
      <c r="R142" s="5">
        <v>4.9000000000000004</v>
      </c>
      <c r="S142">
        <v>10</v>
      </c>
      <c r="T142">
        <v>1</v>
      </c>
      <c r="U142">
        <v>2</v>
      </c>
      <c r="V142">
        <v>3</v>
      </c>
      <c r="W142">
        <v>1</v>
      </c>
      <c r="X142" s="5">
        <v>2.1</v>
      </c>
      <c r="Y142">
        <v>4</v>
      </c>
      <c r="Z142">
        <v>1</v>
      </c>
      <c r="AA142">
        <v>0</v>
      </c>
      <c r="AB142">
        <v>4</v>
      </c>
      <c r="AC142">
        <v>1</v>
      </c>
      <c r="AD142">
        <v>1</v>
      </c>
      <c r="AE142">
        <v>0</v>
      </c>
      <c r="AF142">
        <v>1</v>
      </c>
      <c r="AG142">
        <v>0</v>
      </c>
      <c r="AH142">
        <v>0</v>
      </c>
    </row>
    <row r="143" spans="2:34" x14ac:dyDescent="0.2">
      <c r="B143" s="7" t="s">
        <v>174</v>
      </c>
      <c r="C143" s="5">
        <v>2</v>
      </c>
      <c r="D143">
        <v>1</v>
      </c>
      <c r="E143">
        <v>3</v>
      </c>
      <c r="F143">
        <v>1</v>
      </c>
      <c r="G143">
        <v>500</v>
      </c>
      <c r="H143">
        <v>2</v>
      </c>
      <c r="I143">
        <v>2</v>
      </c>
      <c r="J143" s="6">
        <v>2450</v>
      </c>
      <c r="K143">
        <v>1</v>
      </c>
      <c r="L143" s="6">
        <v>3.5</v>
      </c>
      <c r="M143">
        <v>40</v>
      </c>
      <c r="N143">
        <v>1</v>
      </c>
      <c r="O143">
        <v>3</v>
      </c>
      <c r="P143">
        <v>1</v>
      </c>
      <c r="Q143" s="5">
        <v>5</v>
      </c>
      <c r="R143" s="5">
        <v>4</v>
      </c>
      <c r="S143">
        <v>0</v>
      </c>
      <c r="T143">
        <v>3</v>
      </c>
      <c r="U143">
        <v>2</v>
      </c>
      <c r="V143">
        <v>1</v>
      </c>
      <c r="W143">
        <v>0</v>
      </c>
      <c r="X143" s="5">
        <v>3</v>
      </c>
      <c r="Y143">
        <v>4</v>
      </c>
      <c r="Z143">
        <v>2</v>
      </c>
      <c r="AA143">
        <v>0</v>
      </c>
      <c r="AB143">
        <v>1</v>
      </c>
      <c r="AC143">
        <v>1</v>
      </c>
      <c r="AD143">
        <v>0</v>
      </c>
      <c r="AE143">
        <v>0</v>
      </c>
      <c r="AF143">
        <v>1</v>
      </c>
      <c r="AG143">
        <v>1</v>
      </c>
      <c r="AH143">
        <v>1</v>
      </c>
    </row>
    <row r="144" spans="2:34" x14ac:dyDescent="0.2">
      <c r="B144" s="7" t="s">
        <v>175</v>
      </c>
      <c r="C144" s="5">
        <v>3.4333330000000002</v>
      </c>
      <c r="D144">
        <v>1</v>
      </c>
      <c r="E144">
        <v>4</v>
      </c>
      <c r="F144">
        <v>3</v>
      </c>
      <c r="G144">
        <v>50</v>
      </c>
      <c r="H144">
        <v>2</v>
      </c>
      <c r="I144">
        <v>1</v>
      </c>
      <c r="J144" s="6">
        <v>343.62</v>
      </c>
      <c r="K144">
        <v>1</v>
      </c>
      <c r="L144" s="6">
        <v>2.56</v>
      </c>
      <c r="M144">
        <v>22</v>
      </c>
      <c r="N144">
        <v>2</v>
      </c>
      <c r="O144">
        <v>3</v>
      </c>
      <c r="P144">
        <v>1</v>
      </c>
      <c r="Q144" s="5">
        <v>4.9000000000000004</v>
      </c>
      <c r="R144" s="5">
        <v>2.5666669999999998</v>
      </c>
      <c r="S144">
        <v>10</v>
      </c>
      <c r="T144">
        <v>2</v>
      </c>
      <c r="U144">
        <v>2</v>
      </c>
      <c r="V144">
        <v>1</v>
      </c>
      <c r="W144">
        <v>0</v>
      </c>
      <c r="X144" s="5">
        <v>5.9</v>
      </c>
      <c r="Y144">
        <v>1</v>
      </c>
      <c r="Z144">
        <v>1</v>
      </c>
      <c r="AA144">
        <v>2</v>
      </c>
      <c r="AB144">
        <v>4</v>
      </c>
      <c r="AC144">
        <v>0</v>
      </c>
      <c r="AD144">
        <v>1</v>
      </c>
      <c r="AE144">
        <v>0</v>
      </c>
      <c r="AF144">
        <v>0</v>
      </c>
      <c r="AG144">
        <v>0</v>
      </c>
      <c r="AH144">
        <v>0</v>
      </c>
    </row>
    <row r="145" spans="2:34" x14ac:dyDescent="0.2">
      <c r="B145" s="7" t="s">
        <v>176</v>
      </c>
      <c r="C145" s="5">
        <v>5.3666669999999996</v>
      </c>
      <c r="D145">
        <v>1</v>
      </c>
      <c r="E145">
        <v>4</v>
      </c>
      <c r="F145">
        <v>7</v>
      </c>
      <c r="G145">
        <v>3000</v>
      </c>
      <c r="H145">
        <v>2</v>
      </c>
      <c r="I145">
        <v>1</v>
      </c>
      <c r="J145" s="6">
        <v>400</v>
      </c>
      <c r="K145">
        <v>2</v>
      </c>
      <c r="L145" s="6">
        <v>2.7</v>
      </c>
      <c r="M145">
        <v>25</v>
      </c>
      <c r="N145">
        <v>2</v>
      </c>
      <c r="O145">
        <v>2</v>
      </c>
      <c r="P145">
        <v>0</v>
      </c>
      <c r="Q145" s="5">
        <v>4.4666670000000002</v>
      </c>
      <c r="R145" s="5">
        <v>4</v>
      </c>
      <c r="S145">
        <v>2</v>
      </c>
      <c r="T145">
        <v>2</v>
      </c>
      <c r="U145">
        <v>2</v>
      </c>
      <c r="V145">
        <v>1</v>
      </c>
      <c r="W145">
        <v>0</v>
      </c>
      <c r="X145" s="5">
        <v>2</v>
      </c>
      <c r="Y145">
        <v>3</v>
      </c>
      <c r="Z145">
        <v>1</v>
      </c>
      <c r="AA145">
        <v>2</v>
      </c>
      <c r="AB145">
        <v>2</v>
      </c>
      <c r="AC145">
        <v>0</v>
      </c>
      <c r="AD145">
        <v>0</v>
      </c>
      <c r="AE145">
        <v>0</v>
      </c>
      <c r="AF145">
        <v>0</v>
      </c>
      <c r="AG145">
        <v>0</v>
      </c>
      <c r="AH145">
        <v>0</v>
      </c>
    </row>
    <row r="146" spans="2:34" x14ac:dyDescent="0.2">
      <c r="B146" s="7" t="s">
        <v>177</v>
      </c>
      <c r="C146" s="5">
        <v>6.9333330000000002</v>
      </c>
      <c r="D146">
        <v>1</v>
      </c>
      <c r="E146">
        <v>4</v>
      </c>
      <c r="F146">
        <v>7</v>
      </c>
      <c r="G146">
        <v>1436</v>
      </c>
      <c r="H146">
        <v>1</v>
      </c>
      <c r="I146">
        <v>1</v>
      </c>
      <c r="J146" s="6">
        <v>404.88</v>
      </c>
      <c r="K146">
        <v>1</v>
      </c>
      <c r="L146" s="6">
        <v>3.9</v>
      </c>
      <c r="M146">
        <v>45</v>
      </c>
      <c r="N146">
        <v>3</v>
      </c>
      <c r="O146">
        <v>3</v>
      </c>
      <c r="P146">
        <v>2</v>
      </c>
      <c r="Q146" s="5">
        <v>6.1333330000000004</v>
      </c>
      <c r="R146" s="5">
        <v>2.2000000000000002</v>
      </c>
      <c r="S146">
        <v>5</v>
      </c>
      <c r="T146">
        <v>3</v>
      </c>
      <c r="U146">
        <v>1</v>
      </c>
      <c r="V146">
        <v>3</v>
      </c>
      <c r="W146">
        <v>1</v>
      </c>
      <c r="X146" s="5">
        <v>3.8</v>
      </c>
      <c r="Y146">
        <v>4</v>
      </c>
      <c r="Z146">
        <v>1</v>
      </c>
      <c r="AA146">
        <v>2</v>
      </c>
      <c r="AB146">
        <v>1</v>
      </c>
      <c r="AC146">
        <v>0</v>
      </c>
      <c r="AD146">
        <v>1</v>
      </c>
      <c r="AE146">
        <v>0</v>
      </c>
      <c r="AF146">
        <v>0</v>
      </c>
      <c r="AG146">
        <v>0</v>
      </c>
      <c r="AH146">
        <v>0</v>
      </c>
    </row>
    <row r="147" spans="2:34" x14ac:dyDescent="0.2">
      <c r="B147" s="7" t="s">
        <v>178</v>
      </c>
      <c r="C147" s="5">
        <v>6.8333329999999997</v>
      </c>
      <c r="D147">
        <v>1</v>
      </c>
      <c r="E147">
        <v>4</v>
      </c>
      <c r="F147">
        <v>7</v>
      </c>
      <c r="G147">
        <v>443</v>
      </c>
      <c r="H147">
        <v>1</v>
      </c>
      <c r="I147">
        <v>1</v>
      </c>
      <c r="J147" s="6">
        <v>187.47</v>
      </c>
      <c r="K147">
        <v>1</v>
      </c>
      <c r="L147" s="6">
        <v>2.2000000000000002</v>
      </c>
      <c r="M147">
        <v>40</v>
      </c>
      <c r="N147">
        <v>3</v>
      </c>
      <c r="O147">
        <v>2</v>
      </c>
      <c r="P147">
        <v>7</v>
      </c>
      <c r="Q147" s="5">
        <v>5.6666670000000003</v>
      </c>
      <c r="R147" s="5">
        <v>1.5333330000000001</v>
      </c>
      <c r="S147">
        <v>0</v>
      </c>
      <c r="T147">
        <v>2</v>
      </c>
      <c r="U147">
        <v>2</v>
      </c>
      <c r="V147">
        <v>5</v>
      </c>
      <c r="W147">
        <v>0</v>
      </c>
      <c r="X147" s="5">
        <v>2.2999999999999998</v>
      </c>
      <c r="Y147">
        <v>1</v>
      </c>
      <c r="Z147">
        <v>1</v>
      </c>
      <c r="AA147">
        <v>2</v>
      </c>
      <c r="AB147">
        <v>1</v>
      </c>
      <c r="AC147">
        <v>0</v>
      </c>
      <c r="AD147">
        <v>0</v>
      </c>
      <c r="AE147">
        <v>0</v>
      </c>
      <c r="AF147">
        <v>0</v>
      </c>
      <c r="AG147">
        <v>0</v>
      </c>
      <c r="AH147">
        <v>1</v>
      </c>
    </row>
    <row r="148" spans="2:34" x14ac:dyDescent="0.2">
      <c r="B148" s="7" t="s">
        <v>179</v>
      </c>
      <c r="C148" s="5">
        <v>4.3</v>
      </c>
      <c r="D148">
        <v>1</v>
      </c>
      <c r="E148">
        <v>4</v>
      </c>
      <c r="F148">
        <v>1</v>
      </c>
      <c r="G148">
        <v>300</v>
      </c>
      <c r="H148">
        <v>2</v>
      </c>
      <c r="I148">
        <v>2</v>
      </c>
      <c r="J148" s="6">
        <v>150</v>
      </c>
      <c r="K148">
        <v>2</v>
      </c>
      <c r="L148" s="6">
        <v>3</v>
      </c>
      <c r="M148">
        <v>27</v>
      </c>
      <c r="N148">
        <v>3</v>
      </c>
      <c r="O148">
        <v>4</v>
      </c>
      <c r="P148">
        <v>1.5</v>
      </c>
      <c r="Q148" s="5">
        <v>5.766667</v>
      </c>
      <c r="R148" s="5">
        <v>1</v>
      </c>
      <c r="S148">
        <v>12</v>
      </c>
      <c r="T148">
        <v>2</v>
      </c>
      <c r="U148">
        <v>2</v>
      </c>
      <c r="V148">
        <v>1</v>
      </c>
      <c r="W148">
        <v>1</v>
      </c>
      <c r="X148" s="5">
        <v>5.5333329999999998</v>
      </c>
      <c r="Y148">
        <v>4</v>
      </c>
      <c r="Z148">
        <v>1</v>
      </c>
      <c r="AA148">
        <v>0</v>
      </c>
      <c r="AB148">
        <v>2</v>
      </c>
      <c r="AC148">
        <v>1</v>
      </c>
      <c r="AD148">
        <v>1</v>
      </c>
      <c r="AE148">
        <v>0</v>
      </c>
      <c r="AF148">
        <v>0</v>
      </c>
      <c r="AG148">
        <v>0</v>
      </c>
      <c r="AH148">
        <v>1</v>
      </c>
    </row>
    <row r="149" spans="2:34" x14ac:dyDescent="0.2">
      <c r="B149" s="7" t="s">
        <v>180</v>
      </c>
      <c r="C149" s="5">
        <v>6</v>
      </c>
      <c r="D149">
        <v>1</v>
      </c>
      <c r="E149">
        <v>2</v>
      </c>
      <c r="F149">
        <v>4</v>
      </c>
      <c r="G149">
        <v>987</v>
      </c>
      <c r="H149">
        <v>2</v>
      </c>
      <c r="I149">
        <v>1</v>
      </c>
      <c r="J149" s="6">
        <v>50</v>
      </c>
      <c r="K149">
        <v>2</v>
      </c>
      <c r="L149" s="6">
        <v>3.3</v>
      </c>
      <c r="M149">
        <v>0</v>
      </c>
      <c r="N149">
        <v>2</v>
      </c>
      <c r="O149">
        <v>2</v>
      </c>
      <c r="P149">
        <v>8</v>
      </c>
      <c r="Q149" s="5">
        <v>3.9666670000000002</v>
      </c>
      <c r="R149" s="5">
        <v>5.0333329999999998</v>
      </c>
      <c r="S149">
        <v>6</v>
      </c>
      <c r="T149">
        <v>2</v>
      </c>
      <c r="U149">
        <v>2</v>
      </c>
      <c r="V149">
        <v>3</v>
      </c>
      <c r="W149">
        <v>1</v>
      </c>
      <c r="X149" s="5">
        <v>3.9666670000000002</v>
      </c>
      <c r="Y149">
        <v>3</v>
      </c>
      <c r="Z149">
        <v>1</v>
      </c>
      <c r="AA149">
        <v>0</v>
      </c>
      <c r="AB149">
        <v>2</v>
      </c>
      <c r="AC149">
        <v>0</v>
      </c>
      <c r="AD149">
        <v>0</v>
      </c>
      <c r="AE149">
        <v>0</v>
      </c>
      <c r="AF149">
        <v>0</v>
      </c>
      <c r="AG149">
        <v>0</v>
      </c>
      <c r="AH149">
        <v>1</v>
      </c>
    </row>
    <row r="150" spans="2:34" x14ac:dyDescent="0.2">
      <c r="B150" s="7" t="s">
        <v>181</v>
      </c>
      <c r="C150" s="5">
        <v>2.5333329999999998</v>
      </c>
      <c r="D150">
        <v>1</v>
      </c>
      <c r="E150">
        <v>2</v>
      </c>
      <c r="F150">
        <v>7</v>
      </c>
      <c r="G150">
        <v>100</v>
      </c>
      <c r="H150">
        <v>2</v>
      </c>
      <c r="I150">
        <v>6</v>
      </c>
      <c r="J150" s="6">
        <v>0</v>
      </c>
      <c r="K150">
        <v>1</v>
      </c>
      <c r="L150" s="6">
        <v>2.8</v>
      </c>
      <c r="M150">
        <v>40</v>
      </c>
      <c r="N150">
        <v>2</v>
      </c>
      <c r="O150">
        <v>4</v>
      </c>
      <c r="P150">
        <v>10</v>
      </c>
      <c r="Q150" s="5">
        <v>4.3333329999999997</v>
      </c>
      <c r="R150" s="5">
        <v>1.1333329999999999</v>
      </c>
      <c r="S150">
        <v>0</v>
      </c>
      <c r="T150">
        <v>2</v>
      </c>
      <c r="U150">
        <v>3</v>
      </c>
      <c r="V150">
        <v>4</v>
      </c>
      <c r="W150">
        <v>0</v>
      </c>
      <c r="X150" s="5">
        <v>5.1666670000000003</v>
      </c>
      <c r="Y150">
        <v>4</v>
      </c>
      <c r="Z150">
        <v>1</v>
      </c>
      <c r="AA150">
        <v>1</v>
      </c>
      <c r="AB150">
        <v>2</v>
      </c>
      <c r="AC150">
        <v>0</v>
      </c>
      <c r="AD150">
        <v>1</v>
      </c>
      <c r="AE150">
        <v>0</v>
      </c>
      <c r="AF150">
        <v>0</v>
      </c>
      <c r="AG150">
        <v>0</v>
      </c>
      <c r="AH150">
        <v>0</v>
      </c>
    </row>
    <row r="151" spans="2:34" x14ac:dyDescent="0.2">
      <c r="B151" s="7" t="s">
        <v>182</v>
      </c>
      <c r="C151" s="5">
        <v>3.5</v>
      </c>
      <c r="D151">
        <v>1</v>
      </c>
      <c r="E151">
        <v>3</v>
      </c>
      <c r="F151">
        <v>5</v>
      </c>
      <c r="G151">
        <v>200</v>
      </c>
      <c r="H151">
        <v>2</v>
      </c>
      <c r="I151">
        <v>1</v>
      </c>
      <c r="J151" s="6">
        <v>760</v>
      </c>
      <c r="K151">
        <v>1</v>
      </c>
      <c r="L151" s="6">
        <v>3.68</v>
      </c>
      <c r="M151">
        <v>20</v>
      </c>
      <c r="N151">
        <v>2</v>
      </c>
      <c r="O151">
        <v>4</v>
      </c>
      <c r="P151">
        <v>7</v>
      </c>
      <c r="Q151" s="5">
        <v>4.4666670000000002</v>
      </c>
      <c r="R151" s="5">
        <v>4.766667</v>
      </c>
      <c r="S151">
        <v>1</v>
      </c>
      <c r="T151">
        <v>2</v>
      </c>
      <c r="U151">
        <v>2</v>
      </c>
      <c r="V151">
        <v>1</v>
      </c>
      <c r="W151">
        <v>0</v>
      </c>
      <c r="X151" s="5">
        <v>3.1666669999999999</v>
      </c>
      <c r="Y151">
        <v>1</v>
      </c>
      <c r="Z151">
        <v>1</v>
      </c>
      <c r="AA151">
        <v>2</v>
      </c>
      <c r="AB151">
        <v>1</v>
      </c>
      <c r="AC151">
        <v>1</v>
      </c>
      <c r="AD151">
        <v>0</v>
      </c>
      <c r="AE151">
        <v>0</v>
      </c>
      <c r="AF151">
        <v>0</v>
      </c>
      <c r="AG151">
        <v>0</v>
      </c>
      <c r="AH151">
        <v>0</v>
      </c>
    </row>
    <row r="152" spans="2:34" x14ac:dyDescent="0.2">
      <c r="B152" s="7" t="s">
        <v>183</v>
      </c>
      <c r="C152" s="5">
        <v>6</v>
      </c>
      <c r="D152">
        <v>1</v>
      </c>
      <c r="E152">
        <v>4</v>
      </c>
      <c r="F152">
        <v>3</v>
      </c>
      <c r="G152">
        <v>300</v>
      </c>
      <c r="H152">
        <v>2</v>
      </c>
      <c r="I152">
        <v>1</v>
      </c>
      <c r="J152" s="6">
        <v>936</v>
      </c>
      <c r="K152">
        <v>2</v>
      </c>
      <c r="L152" s="6">
        <v>2.61</v>
      </c>
      <c r="M152">
        <v>28</v>
      </c>
      <c r="N152">
        <v>3</v>
      </c>
      <c r="O152">
        <v>3</v>
      </c>
      <c r="P152">
        <v>8</v>
      </c>
      <c r="Q152" s="5">
        <v>6.0333329999999998</v>
      </c>
      <c r="R152" s="5">
        <v>5</v>
      </c>
      <c r="S152">
        <v>10</v>
      </c>
      <c r="T152">
        <v>3</v>
      </c>
      <c r="U152">
        <v>3</v>
      </c>
      <c r="V152">
        <v>3</v>
      </c>
      <c r="W152">
        <v>0</v>
      </c>
      <c r="X152" s="5">
        <v>5.0333329999999998</v>
      </c>
      <c r="Y152">
        <v>4</v>
      </c>
      <c r="Z152">
        <v>1</v>
      </c>
      <c r="AA152">
        <v>0</v>
      </c>
      <c r="AB152">
        <v>1</v>
      </c>
      <c r="AC152">
        <v>0</v>
      </c>
      <c r="AD152">
        <v>1</v>
      </c>
      <c r="AE152">
        <v>0</v>
      </c>
      <c r="AF152">
        <v>0</v>
      </c>
      <c r="AG152">
        <v>0</v>
      </c>
      <c r="AH152">
        <v>0</v>
      </c>
    </row>
    <row r="153" spans="2:34" x14ac:dyDescent="0.2">
      <c r="B153" s="7" t="s">
        <v>184</v>
      </c>
      <c r="C153" s="5">
        <v>5.6</v>
      </c>
      <c r="D153">
        <v>1</v>
      </c>
      <c r="E153">
        <v>4</v>
      </c>
      <c r="F153">
        <v>5</v>
      </c>
      <c r="G153">
        <v>400</v>
      </c>
      <c r="H153">
        <v>2</v>
      </c>
      <c r="I153">
        <v>2</v>
      </c>
      <c r="J153" s="6">
        <v>5500</v>
      </c>
      <c r="K153">
        <v>2</v>
      </c>
      <c r="L153" s="6">
        <v>2.7</v>
      </c>
      <c r="M153">
        <v>23</v>
      </c>
      <c r="N153">
        <v>2</v>
      </c>
      <c r="O153">
        <v>3</v>
      </c>
      <c r="P153">
        <v>9</v>
      </c>
      <c r="Q153" s="5">
        <v>4.9666670000000002</v>
      </c>
      <c r="R153" s="5">
        <v>5.4666670000000002</v>
      </c>
      <c r="S153">
        <v>5</v>
      </c>
      <c r="T153">
        <v>4</v>
      </c>
      <c r="U153">
        <v>1</v>
      </c>
      <c r="V153">
        <v>1</v>
      </c>
      <c r="W153">
        <v>0</v>
      </c>
      <c r="X153" s="5">
        <v>6.9666670000000002</v>
      </c>
      <c r="Y153">
        <v>4</v>
      </c>
      <c r="Z153">
        <v>1</v>
      </c>
      <c r="AA153">
        <v>0</v>
      </c>
      <c r="AB153">
        <v>2</v>
      </c>
      <c r="AC153">
        <v>0</v>
      </c>
      <c r="AD153">
        <v>0</v>
      </c>
      <c r="AE153">
        <v>0</v>
      </c>
      <c r="AF153">
        <v>1</v>
      </c>
      <c r="AG153">
        <v>0</v>
      </c>
      <c r="AH153">
        <v>0</v>
      </c>
    </row>
    <row r="154" spans="2:34" x14ac:dyDescent="0.2">
      <c r="B154" s="7" t="s">
        <v>185</v>
      </c>
      <c r="C154" s="5">
        <v>4</v>
      </c>
      <c r="D154">
        <v>1</v>
      </c>
      <c r="E154">
        <v>4</v>
      </c>
      <c r="F154">
        <v>1</v>
      </c>
      <c r="G154">
        <v>300</v>
      </c>
      <c r="H154">
        <v>2</v>
      </c>
      <c r="I154">
        <v>1</v>
      </c>
      <c r="J154" s="6">
        <v>0</v>
      </c>
      <c r="K154">
        <v>1</v>
      </c>
      <c r="L154" s="6">
        <v>3.6</v>
      </c>
      <c r="M154">
        <v>0</v>
      </c>
      <c r="N154">
        <v>2</v>
      </c>
      <c r="O154">
        <v>2</v>
      </c>
      <c r="P154">
        <v>2</v>
      </c>
      <c r="Q154" s="5">
        <v>6.9</v>
      </c>
      <c r="R154" s="5">
        <v>4.9333330000000002</v>
      </c>
      <c r="S154">
        <v>0</v>
      </c>
      <c r="T154">
        <v>1</v>
      </c>
      <c r="U154">
        <v>1</v>
      </c>
      <c r="V154">
        <v>3</v>
      </c>
      <c r="W154">
        <v>0</v>
      </c>
      <c r="X154" s="5">
        <v>2.233333</v>
      </c>
      <c r="Y154">
        <v>4</v>
      </c>
      <c r="Z154">
        <v>1</v>
      </c>
      <c r="AA154">
        <v>0</v>
      </c>
      <c r="AB154">
        <v>1</v>
      </c>
      <c r="AC154">
        <v>0</v>
      </c>
      <c r="AD154">
        <v>0</v>
      </c>
      <c r="AE154">
        <v>0</v>
      </c>
      <c r="AF154">
        <v>1</v>
      </c>
      <c r="AG154">
        <v>0</v>
      </c>
      <c r="AH154">
        <v>0</v>
      </c>
    </row>
    <row r="155" spans="2:34" x14ac:dyDescent="0.2">
      <c r="B155" s="7" t="s">
        <v>186</v>
      </c>
      <c r="C155" s="5">
        <v>3.5666669999999998</v>
      </c>
      <c r="D155">
        <v>1</v>
      </c>
      <c r="E155">
        <v>1</v>
      </c>
      <c r="F155">
        <v>5</v>
      </c>
      <c r="G155">
        <v>650</v>
      </c>
      <c r="H155">
        <v>2</v>
      </c>
      <c r="I155">
        <v>2</v>
      </c>
      <c r="J155" s="6">
        <v>4321</v>
      </c>
      <c r="K155">
        <v>2</v>
      </c>
      <c r="L155" s="6">
        <v>2.5</v>
      </c>
      <c r="M155">
        <v>12</v>
      </c>
      <c r="N155">
        <v>4</v>
      </c>
      <c r="O155">
        <v>3</v>
      </c>
      <c r="P155">
        <v>11</v>
      </c>
      <c r="Q155" s="5">
        <v>5.1666670000000003</v>
      </c>
      <c r="R155" s="5">
        <v>3.5333329999999998</v>
      </c>
      <c r="S155">
        <v>4</v>
      </c>
      <c r="T155">
        <v>2</v>
      </c>
      <c r="U155">
        <v>2</v>
      </c>
      <c r="V155">
        <v>1</v>
      </c>
      <c r="W155">
        <v>0</v>
      </c>
      <c r="X155" s="5">
        <v>6.8333329999999997</v>
      </c>
      <c r="Y155">
        <v>4</v>
      </c>
      <c r="Z155">
        <v>1</v>
      </c>
      <c r="AA155">
        <v>0</v>
      </c>
      <c r="AB155">
        <v>4</v>
      </c>
      <c r="AC155">
        <v>0</v>
      </c>
      <c r="AD155">
        <v>0</v>
      </c>
      <c r="AE155">
        <v>0</v>
      </c>
      <c r="AF155">
        <v>1</v>
      </c>
      <c r="AG155">
        <v>0</v>
      </c>
      <c r="AH155">
        <v>0</v>
      </c>
    </row>
    <row r="156" spans="2:34" x14ac:dyDescent="0.2">
      <c r="B156" s="7" t="s">
        <v>187</v>
      </c>
      <c r="C156" s="5">
        <v>1</v>
      </c>
      <c r="D156">
        <v>1</v>
      </c>
      <c r="E156">
        <v>4</v>
      </c>
      <c r="F156">
        <v>1</v>
      </c>
      <c r="G156">
        <v>1550</v>
      </c>
      <c r="H156">
        <v>1</v>
      </c>
      <c r="I156">
        <v>1</v>
      </c>
      <c r="J156" s="6">
        <v>152.63</v>
      </c>
      <c r="K156">
        <v>1</v>
      </c>
      <c r="L156" s="6">
        <v>3.92</v>
      </c>
      <c r="M156">
        <v>15</v>
      </c>
      <c r="N156">
        <v>2</v>
      </c>
      <c r="O156">
        <v>1</v>
      </c>
      <c r="P156">
        <v>5</v>
      </c>
      <c r="Q156" s="5">
        <v>6</v>
      </c>
      <c r="R156" s="5">
        <v>6</v>
      </c>
      <c r="S156">
        <v>1</v>
      </c>
      <c r="T156">
        <v>4</v>
      </c>
      <c r="U156">
        <v>2</v>
      </c>
      <c r="V156">
        <v>3</v>
      </c>
      <c r="W156">
        <v>0</v>
      </c>
      <c r="X156" s="5">
        <v>5</v>
      </c>
      <c r="Y156">
        <v>4</v>
      </c>
      <c r="Z156">
        <v>1</v>
      </c>
      <c r="AA156">
        <v>2</v>
      </c>
      <c r="AB156">
        <v>1</v>
      </c>
      <c r="AC156">
        <v>0</v>
      </c>
      <c r="AD156">
        <v>0</v>
      </c>
      <c r="AE156">
        <v>0</v>
      </c>
      <c r="AF156">
        <v>0</v>
      </c>
      <c r="AG156">
        <v>0</v>
      </c>
      <c r="AH156">
        <v>0</v>
      </c>
    </row>
    <row r="157" spans="2:34" x14ac:dyDescent="0.2">
      <c r="B157" s="7" t="s">
        <v>188</v>
      </c>
      <c r="C157" s="5">
        <v>4.733333</v>
      </c>
      <c r="D157">
        <v>1</v>
      </c>
      <c r="E157">
        <v>2</v>
      </c>
      <c r="F157">
        <v>4</v>
      </c>
      <c r="G157">
        <v>1250</v>
      </c>
      <c r="H157">
        <v>2</v>
      </c>
      <c r="I157">
        <v>1</v>
      </c>
      <c r="J157" s="6">
        <v>6000</v>
      </c>
      <c r="K157">
        <v>2</v>
      </c>
      <c r="L157" s="6">
        <v>3</v>
      </c>
      <c r="M157">
        <v>35</v>
      </c>
      <c r="N157">
        <v>3</v>
      </c>
      <c r="O157">
        <v>3</v>
      </c>
      <c r="P157">
        <v>9</v>
      </c>
      <c r="Q157" s="5">
        <v>3.8</v>
      </c>
      <c r="R157" s="5">
        <v>5.766667</v>
      </c>
      <c r="S157">
        <v>0</v>
      </c>
      <c r="T157">
        <v>4</v>
      </c>
      <c r="U157">
        <v>2</v>
      </c>
      <c r="V157">
        <v>1</v>
      </c>
      <c r="W157">
        <v>1</v>
      </c>
      <c r="X157" s="5">
        <v>4.0666669999999998</v>
      </c>
      <c r="Y157">
        <v>1</v>
      </c>
      <c r="Z157">
        <v>1</v>
      </c>
      <c r="AA157">
        <v>2</v>
      </c>
      <c r="AB157">
        <v>1</v>
      </c>
      <c r="AC157">
        <v>1</v>
      </c>
      <c r="AD157">
        <v>1</v>
      </c>
      <c r="AE157">
        <v>0</v>
      </c>
      <c r="AF157">
        <v>0</v>
      </c>
      <c r="AG157">
        <v>0</v>
      </c>
      <c r="AH157">
        <v>1</v>
      </c>
    </row>
    <row r="158" spans="2:34" x14ac:dyDescent="0.2">
      <c r="B158" s="7" t="s">
        <v>189</v>
      </c>
      <c r="C158" s="5">
        <v>6.1333330000000004</v>
      </c>
      <c r="D158">
        <v>1</v>
      </c>
      <c r="E158">
        <v>4</v>
      </c>
      <c r="F158">
        <v>7</v>
      </c>
      <c r="G158">
        <v>1500</v>
      </c>
      <c r="H158">
        <v>2</v>
      </c>
      <c r="I158">
        <v>1</v>
      </c>
      <c r="J158" s="6">
        <v>250</v>
      </c>
      <c r="K158">
        <v>2</v>
      </c>
      <c r="L158" s="6">
        <v>3.34</v>
      </c>
      <c r="M158">
        <v>22</v>
      </c>
      <c r="N158">
        <v>2</v>
      </c>
      <c r="O158">
        <v>4</v>
      </c>
      <c r="P158">
        <v>7</v>
      </c>
      <c r="Q158" s="5">
        <v>5.8</v>
      </c>
      <c r="R158" s="5">
        <v>6.0666669999999998</v>
      </c>
      <c r="S158">
        <v>45</v>
      </c>
      <c r="T158">
        <v>4</v>
      </c>
      <c r="U158">
        <v>2</v>
      </c>
      <c r="V158">
        <v>3</v>
      </c>
      <c r="W158">
        <v>0</v>
      </c>
      <c r="X158" s="5">
        <v>5.3666669999999996</v>
      </c>
      <c r="Y158">
        <v>1</v>
      </c>
      <c r="Z158">
        <v>1</v>
      </c>
      <c r="AA158">
        <v>0</v>
      </c>
      <c r="AB158">
        <v>2</v>
      </c>
      <c r="AC158">
        <v>0</v>
      </c>
      <c r="AD158">
        <v>0</v>
      </c>
      <c r="AE158">
        <v>0</v>
      </c>
      <c r="AF158">
        <v>0</v>
      </c>
      <c r="AG158">
        <v>0</v>
      </c>
      <c r="AH158">
        <v>0</v>
      </c>
    </row>
    <row r="159" spans="2:34" x14ac:dyDescent="0.2">
      <c r="B159" s="7" t="s">
        <v>190</v>
      </c>
      <c r="C159" s="5">
        <v>5.8666669999999996</v>
      </c>
      <c r="D159">
        <v>1</v>
      </c>
      <c r="E159">
        <v>4</v>
      </c>
      <c r="F159">
        <v>1</v>
      </c>
      <c r="G159">
        <v>300</v>
      </c>
      <c r="H159">
        <v>2</v>
      </c>
      <c r="I159">
        <v>1</v>
      </c>
      <c r="J159" s="6">
        <v>23</v>
      </c>
      <c r="K159">
        <v>1</v>
      </c>
      <c r="L159" s="6">
        <v>3.4</v>
      </c>
      <c r="M159">
        <v>30</v>
      </c>
      <c r="N159">
        <v>3</v>
      </c>
      <c r="O159">
        <v>5</v>
      </c>
      <c r="P159">
        <v>1</v>
      </c>
      <c r="Q159" s="5">
        <v>6.1666670000000003</v>
      </c>
      <c r="R159" s="5">
        <v>4.0666669999999998</v>
      </c>
      <c r="S159">
        <v>5</v>
      </c>
      <c r="T159">
        <v>2</v>
      </c>
      <c r="U159">
        <v>2</v>
      </c>
      <c r="V159">
        <v>1</v>
      </c>
      <c r="W159">
        <v>0</v>
      </c>
      <c r="X159" s="5">
        <v>5.8666669999999996</v>
      </c>
      <c r="Y159">
        <v>1</v>
      </c>
      <c r="Z159">
        <v>1</v>
      </c>
      <c r="AA159">
        <v>0</v>
      </c>
      <c r="AB159">
        <v>2</v>
      </c>
      <c r="AC159">
        <v>0</v>
      </c>
      <c r="AD159">
        <v>0</v>
      </c>
      <c r="AE159">
        <v>0</v>
      </c>
      <c r="AF159">
        <v>0</v>
      </c>
      <c r="AG159">
        <v>0</v>
      </c>
      <c r="AH159">
        <v>1</v>
      </c>
    </row>
    <row r="160" spans="2:34" x14ac:dyDescent="0.2">
      <c r="B160" s="7" t="s">
        <v>191</v>
      </c>
      <c r="C160" s="5">
        <v>4.3666669999999996</v>
      </c>
      <c r="D160">
        <v>1</v>
      </c>
      <c r="E160">
        <v>4</v>
      </c>
      <c r="F160">
        <v>7</v>
      </c>
      <c r="G160">
        <v>100</v>
      </c>
      <c r="H160">
        <v>2</v>
      </c>
      <c r="I160">
        <v>1</v>
      </c>
      <c r="J160" s="6">
        <v>65</v>
      </c>
      <c r="K160">
        <v>2</v>
      </c>
      <c r="L160" s="6">
        <v>2.5</v>
      </c>
      <c r="M160">
        <v>35</v>
      </c>
      <c r="N160">
        <v>2</v>
      </c>
      <c r="O160">
        <v>3</v>
      </c>
      <c r="P160">
        <v>5</v>
      </c>
      <c r="Q160" s="5">
        <v>5.4666670000000002</v>
      </c>
      <c r="R160" s="5">
        <v>5.266667</v>
      </c>
      <c r="S160">
        <v>2</v>
      </c>
      <c r="T160">
        <v>2</v>
      </c>
      <c r="U160">
        <v>2</v>
      </c>
      <c r="V160">
        <v>1</v>
      </c>
      <c r="W160">
        <v>0</v>
      </c>
      <c r="X160" s="5">
        <v>3.5666669999999998</v>
      </c>
      <c r="Y160">
        <v>1</v>
      </c>
      <c r="Z160">
        <v>1</v>
      </c>
      <c r="AA160">
        <v>1</v>
      </c>
      <c r="AB160">
        <v>1</v>
      </c>
      <c r="AC160">
        <v>0</v>
      </c>
      <c r="AD160">
        <v>0</v>
      </c>
      <c r="AE160">
        <v>0</v>
      </c>
      <c r="AF160">
        <v>0</v>
      </c>
      <c r="AG160">
        <v>0</v>
      </c>
      <c r="AH160">
        <v>0</v>
      </c>
    </row>
    <row r="161" spans="2:34" x14ac:dyDescent="0.2">
      <c r="B161" s="7" t="s">
        <v>192</v>
      </c>
      <c r="C161" s="5">
        <v>4.1666670000000003</v>
      </c>
      <c r="D161">
        <v>1</v>
      </c>
      <c r="E161">
        <v>4</v>
      </c>
      <c r="F161">
        <v>3</v>
      </c>
      <c r="G161">
        <v>500</v>
      </c>
      <c r="H161">
        <v>2</v>
      </c>
      <c r="I161">
        <v>1</v>
      </c>
      <c r="J161" s="6">
        <v>725</v>
      </c>
      <c r="K161">
        <v>2</v>
      </c>
      <c r="L161" s="6">
        <v>3.15</v>
      </c>
      <c r="M161">
        <v>25</v>
      </c>
      <c r="N161">
        <v>2</v>
      </c>
      <c r="O161">
        <v>2</v>
      </c>
      <c r="P161">
        <v>9</v>
      </c>
      <c r="Q161" s="5">
        <v>6.1333330000000004</v>
      </c>
      <c r="R161" s="5">
        <v>5.9333330000000002</v>
      </c>
      <c r="S161">
        <v>1</v>
      </c>
      <c r="T161">
        <v>1</v>
      </c>
      <c r="U161">
        <v>2</v>
      </c>
      <c r="V161">
        <v>1</v>
      </c>
      <c r="W161">
        <v>1</v>
      </c>
      <c r="X161" s="5">
        <v>4.0999999999999996</v>
      </c>
      <c r="Y161">
        <v>2</v>
      </c>
      <c r="Z161">
        <v>1</v>
      </c>
      <c r="AA161">
        <v>0</v>
      </c>
      <c r="AB161">
        <v>1</v>
      </c>
      <c r="AC161">
        <v>0</v>
      </c>
      <c r="AD161">
        <v>0</v>
      </c>
      <c r="AE161">
        <v>0</v>
      </c>
      <c r="AF161">
        <v>0</v>
      </c>
      <c r="AG161">
        <v>0</v>
      </c>
      <c r="AH161">
        <v>0</v>
      </c>
    </row>
    <row r="162" spans="2:34" x14ac:dyDescent="0.2">
      <c r="B162" s="7" t="s">
        <v>193</v>
      </c>
      <c r="C162" s="5">
        <v>5.233333</v>
      </c>
      <c r="D162">
        <v>1</v>
      </c>
      <c r="E162">
        <v>4</v>
      </c>
      <c r="F162">
        <v>7</v>
      </c>
      <c r="G162">
        <v>80</v>
      </c>
      <c r="H162">
        <v>2</v>
      </c>
      <c r="I162">
        <v>1</v>
      </c>
      <c r="J162" s="6">
        <v>480</v>
      </c>
      <c r="K162">
        <v>2</v>
      </c>
      <c r="L162" s="6">
        <v>3.58</v>
      </c>
      <c r="M162">
        <v>20</v>
      </c>
      <c r="N162">
        <v>2</v>
      </c>
      <c r="O162">
        <v>2</v>
      </c>
      <c r="P162">
        <v>5</v>
      </c>
      <c r="Q162" s="5">
        <v>5.9333330000000002</v>
      </c>
      <c r="R162" s="5">
        <v>4</v>
      </c>
      <c r="S162">
        <v>0</v>
      </c>
      <c r="T162">
        <v>3</v>
      </c>
      <c r="U162">
        <v>2</v>
      </c>
      <c r="V162">
        <v>1</v>
      </c>
      <c r="W162">
        <v>1</v>
      </c>
      <c r="X162" s="5">
        <v>6</v>
      </c>
      <c r="Y162">
        <v>1</v>
      </c>
      <c r="Z162">
        <v>1</v>
      </c>
      <c r="AA162">
        <v>0</v>
      </c>
      <c r="AB162">
        <v>2</v>
      </c>
      <c r="AC162">
        <v>1</v>
      </c>
      <c r="AD162">
        <v>1</v>
      </c>
      <c r="AE162">
        <v>0</v>
      </c>
      <c r="AF162">
        <v>1</v>
      </c>
      <c r="AG162">
        <v>0</v>
      </c>
      <c r="AH162">
        <v>0</v>
      </c>
    </row>
    <row r="163" spans="2:34" x14ac:dyDescent="0.2">
      <c r="B163" s="7" t="s">
        <v>194</v>
      </c>
      <c r="C163" s="5">
        <v>4.6333330000000004</v>
      </c>
      <c r="D163">
        <v>1</v>
      </c>
      <c r="E163">
        <v>4</v>
      </c>
      <c r="F163">
        <v>5</v>
      </c>
      <c r="G163">
        <v>1460</v>
      </c>
      <c r="H163">
        <v>1</v>
      </c>
      <c r="I163">
        <v>1</v>
      </c>
      <c r="J163" s="6">
        <v>320</v>
      </c>
      <c r="K163">
        <v>1</v>
      </c>
      <c r="L163" s="6">
        <v>3.81</v>
      </c>
      <c r="M163">
        <v>25</v>
      </c>
      <c r="N163">
        <v>2</v>
      </c>
      <c r="O163">
        <v>2</v>
      </c>
      <c r="P163">
        <v>1</v>
      </c>
      <c r="Q163" s="5">
        <v>2</v>
      </c>
      <c r="R163" s="5">
        <v>5.0333329999999998</v>
      </c>
      <c r="S163">
        <v>52</v>
      </c>
      <c r="T163">
        <v>2</v>
      </c>
      <c r="U163">
        <v>1</v>
      </c>
      <c r="V163">
        <v>1</v>
      </c>
      <c r="W163">
        <v>0</v>
      </c>
      <c r="X163" s="5">
        <v>2</v>
      </c>
      <c r="Y163">
        <v>4</v>
      </c>
      <c r="Z163">
        <v>1</v>
      </c>
      <c r="AA163">
        <v>0</v>
      </c>
      <c r="AB163">
        <v>1</v>
      </c>
      <c r="AC163">
        <v>0</v>
      </c>
      <c r="AD163">
        <v>0</v>
      </c>
      <c r="AE163">
        <v>0</v>
      </c>
      <c r="AF163">
        <v>0</v>
      </c>
      <c r="AG163">
        <v>0</v>
      </c>
      <c r="AH163">
        <v>1</v>
      </c>
    </row>
    <row r="164" spans="2:34" x14ac:dyDescent="0.2">
      <c r="B164" s="7" t="s">
        <v>195</v>
      </c>
      <c r="C164" s="5">
        <v>6</v>
      </c>
      <c r="D164">
        <v>1</v>
      </c>
      <c r="E164">
        <v>4</v>
      </c>
      <c r="F164">
        <v>4</v>
      </c>
      <c r="G164">
        <v>300</v>
      </c>
      <c r="H164">
        <v>2</v>
      </c>
      <c r="I164">
        <v>1</v>
      </c>
      <c r="J164" s="6">
        <v>191.77</v>
      </c>
      <c r="K164">
        <v>1</v>
      </c>
      <c r="L164" s="6">
        <v>3.2</v>
      </c>
      <c r="M164">
        <v>30</v>
      </c>
      <c r="N164">
        <v>3</v>
      </c>
      <c r="O164">
        <v>3</v>
      </c>
      <c r="P164">
        <v>5</v>
      </c>
      <c r="Q164" s="5">
        <v>6.5</v>
      </c>
      <c r="R164" s="5">
        <v>4.0333329999999998</v>
      </c>
      <c r="S164">
        <v>5</v>
      </c>
      <c r="T164">
        <v>2</v>
      </c>
      <c r="U164">
        <v>2</v>
      </c>
      <c r="V164">
        <v>1</v>
      </c>
      <c r="W164">
        <v>0</v>
      </c>
      <c r="X164" s="5">
        <v>6.1333330000000004</v>
      </c>
      <c r="Y164">
        <v>4</v>
      </c>
      <c r="Z164">
        <v>1</v>
      </c>
      <c r="AA164">
        <v>0</v>
      </c>
      <c r="AB164">
        <v>1</v>
      </c>
      <c r="AC164">
        <v>1</v>
      </c>
      <c r="AD164">
        <v>1</v>
      </c>
      <c r="AE164">
        <v>0</v>
      </c>
      <c r="AF164">
        <v>0</v>
      </c>
      <c r="AG164">
        <v>1</v>
      </c>
      <c r="AH164">
        <v>0</v>
      </c>
    </row>
    <row r="165" spans="2:34" x14ac:dyDescent="0.2">
      <c r="B165" s="7" t="s">
        <v>196</v>
      </c>
      <c r="C165" s="5">
        <v>7</v>
      </c>
      <c r="D165">
        <v>1</v>
      </c>
      <c r="E165">
        <v>4</v>
      </c>
      <c r="F165">
        <v>7</v>
      </c>
      <c r="G165">
        <v>300</v>
      </c>
      <c r="H165">
        <v>2</v>
      </c>
      <c r="I165">
        <v>2</v>
      </c>
      <c r="J165" s="6">
        <v>460</v>
      </c>
      <c r="K165">
        <v>2</v>
      </c>
      <c r="L165" s="6">
        <v>2.8</v>
      </c>
      <c r="M165">
        <v>18</v>
      </c>
      <c r="N165">
        <v>2</v>
      </c>
      <c r="O165">
        <v>2</v>
      </c>
      <c r="P165">
        <v>6</v>
      </c>
      <c r="Q165" s="5">
        <v>6.9666670000000002</v>
      </c>
      <c r="R165" s="5">
        <v>4.0333329999999998</v>
      </c>
      <c r="S165">
        <v>52</v>
      </c>
      <c r="T165">
        <v>2</v>
      </c>
      <c r="U165">
        <v>3</v>
      </c>
      <c r="V165">
        <v>2</v>
      </c>
      <c r="W165">
        <v>1</v>
      </c>
      <c r="X165" s="5">
        <v>7</v>
      </c>
      <c r="Y165">
        <v>4</v>
      </c>
      <c r="Z165">
        <v>2</v>
      </c>
      <c r="AA165">
        <v>1</v>
      </c>
      <c r="AB165">
        <v>1</v>
      </c>
      <c r="AC165">
        <v>0</v>
      </c>
      <c r="AD165">
        <v>0</v>
      </c>
      <c r="AE165">
        <v>0</v>
      </c>
      <c r="AF165">
        <v>1</v>
      </c>
      <c r="AG165">
        <v>1</v>
      </c>
      <c r="AH165">
        <v>1</v>
      </c>
    </row>
    <row r="166" spans="2:34" x14ac:dyDescent="0.2">
      <c r="B166" s="7" t="s">
        <v>197</v>
      </c>
      <c r="C166" s="5">
        <v>6.266667</v>
      </c>
      <c r="D166">
        <v>1</v>
      </c>
      <c r="E166">
        <v>4</v>
      </c>
      <c r="F166">
        <v>7</v>
      </c>
      <c r="G166">
        <v>1200</v>
      </c>
      <c r="H166">
        <v>2</v>
      </c>
      <c r="I166">
        <v>1</v>
      </c>
      <c r="J166" s="6">
        <v>61</v>
      </c>
      <c r="K166">
        <v>1</v>
      </c>
      <c r="L166" s="6">
        <v>3.23</v>
      </c>
      <c r="M166">
        <v>15</v>
      </c>
      <c r="N166">
        <v>2</v>
      </c>
      <c r="O166">
        <v>2</v>
      </c>
      <c r="P166">
        <v>4</v>
      </c>
      <c r="Q166" s="5">
        <v>6</v>
      </c>
      <c r="R166" s="5">
        <v>5</v>
      </c>
      <c r="S166">
        <v>30</v>
      </c>
      <c r="T166">
        <v>2</v>
      </c>
      <c r="U166">
        <v>2</v>
      </c>
      <c r="V166">
        <v>1</v>
      </c>
      <c r="W166">
        <v>0</v>
      </c>
      <c r="X166" s="5">
        <v>2.5666669999999998</v>
      </c>
      <c r="Y166">
        <v>1</v>
      </c>
      <c r="Z166">
        <v>1</v>
      </c>
      <c r="AA166">
        <v>0</v>
      </c>
      <c r="AB166">
        <v>4</v>
      </c>
      <c r="AC166">
        <v>0</v>
      </c>
      <c r="AD166">
        <v>1</v>
      </c>
      <c r="AE166">
        <v>0</v>
      </c>
      <c r="AF166">
        <v>0</v>
      </c>
      <c r="AG166">
        <v>0</v>
      </c>
      <c r="AH166">
        <v>1</v>
      </c>
    </row>
    <row r="167" spans="2:34" x14ac:dyDescent="0.2">
      <c r="B167" s="7" t="s">
        <v>198</v>
      </c>
      <c r="C167" s="5">
        <v>7</v>
      </c>
      <c r="D167">
        <v>1</v>
      </c>
      <c r="E167">
        <v>4</v>
      </c>
      <c r="F167">
        <v>5</v>
      </c>
      <c r="G167">
        <v>1200</v>
      </c>
      <c r="H167">
        <v>2</v>
      </c>
      <c r="I167">
        <v>1</v>
      </c>
      <c r="J167" s="6">
        <v>826.07</v>
      </c>
      <c r="K167">
        <v>1</v>
      </c>
      <c r="L167" s="6">
        <v>2.86</v>
      </c>
      <c r="M167">
        <v>30</v>
      </c>
      <c r="N167">
        <v>2</v>
      </c>
      <c r="O167">
        <v>2</v>
      </c>
      <c r="P167">
        <v>4</v>
      </c>
      <c r="Q167" s="5">
        <v>3.9666670000000002</v>
      </c>
      <c r="R167" s="5">
        <v>4.8</v>
      </c>
      <c r="S167">
        <v>0</v>
      </c>
      <c r="T167">
        <v>4</v>
      </c>
      <c r="U167">
        <v>2</v>
      </c>
      <c r="V167">
        <v>3</v>
      </c>
      <c r="W167">
        <v>1</v>
      </c>
      <c r="X167" s="5">
        <v>4</v>
      </c>
      <c r="Y167">
        <v>4</v>
      </c>
      <c r="Z167">
        <v>1</v>
      </c>
      <c r="AA167">
        <v>2</v>
      </c>
      <c r="AB167">
        <v>1</v>
      </c>
      <c r="AC167">
        <v>0</v>
      </c>
      <c r="AD167">
        <v>0</v>
      </c>
      <c r="AE167">
        <v>0</v>
      </c>
      <c r="AF167">
        <v>0</v>
      </c>
      <c r="AG167">
        <v>0</v>
      </c>
      <c r="AH167">
        <v>0</v>
      </c>
    </row>
    <row r="168" spans="2:34" x14ac:dyDescent="0.2">
      <c r="B168" s="7" t="s">
        <v>199</v>
      </c>
      <c r="C168" s="5">
        <v>5.4666670000000002</v>
      </c>
      <c r="D168">
        <v>1</v>
      </c>
      <c r="E168">
        <v>2</v>
      </c>
      <c r="F168">
        <v>7</v>
      </c>
      <c r="G168">
        <v>1250</v>
      </c>
      <c r="H168">
        <v>2</v>
      </c>
      <c r="I168">
        <v>1</v>
      </c>
      <c r="J168" s="6">
        <v>1395.23</v>
      </c>
      <c r="K168">
        <v>1</v>
      </c>
      <c r="L168" s="6">
        <v>2.4</v>
      </c>
      <c r="M168">
        <v>30</v>
      </c>
      <c r="N168">
        <v>2</v>
      </c>
      <c r="O168">
        <v>2</v>
      </c>
      <c r="P168">
        <v>2003</v>
      </c>
      <c r="Q168" s="5">
        <v>6.5333329999999998</v>
      </c>
      <c r="R168" s="5">
        <v>4</v>
      </c>
      <c r="S168">
        <v>20</v>
      </c>
      <c r="T168">
        <v>1</v>
      </c>
      <c r="U168">
        <v>2</v>
      </c>
      <c r="V168">
        <v>3</v>
      </c>
      <c r="W168">
        <v>0</v>
      </c>
      <c r="X168" s="5">
        <v>1.0333330000000001</v>
      </c>
      <c r="Y168">
        <v>1</v>
      </c>
      <c r="Z168">
        <v>1</v>
      </c>
      <c r="AA168">
        <v>0</v>
      </c>
      <c r="AB168">
        <v>2</v>
      </c>
      <c r="AC168">
        <v>0</v>
      </c>
      <c r="AD168">
        <v>1</v>
      </c>
      <c r="AE168">
        <v>0</v>
      </c>
      <c r="AF168">
        <v>0</v>
      </c>
      <c r="AG168">
        <v>0</v>
      </c>
      <c r="AH168">
        <v>0</v>
      </c>
    </row>
    <row r="169" spans="2:34" x14ac:dyDescent="0.2">
      <c r="B169" s="7" t="s">
        <v>200</v>
      </c>
      <c r="C169" s="5">
        <v>7</v>
      </c>
      <c r="D169">
        <v>1</v>
      </c>
      <c r="E169">
        <v>4</v>
      </c>
      <c r="F169">
        <v>7</v>
      </c>
      <c r="G169">
        <v>1000</v>
      </c>
      <c r="H169">
        <v>2</v>
      </c>
      <c r="I169">
        <v>1</v>
      </c>
      <c r="J169" s="6">
        <v>573.26</v>
      </c>
      <c r="K169">
        <v>1</v>
      </c>
      <c r="L169" s="6">
        <v>3.4</v>
      </c>
      <c r="M169">
        <v>25</v>
      </c>
      <c r="N169">
        <v>4</v>
      </c>
      <c r="O169">
        <v>4</v>
      </c>
      <c r="P169">
        <v>3</v>
      </c>
      <c r="Q169" s="5">
        <v>6.9666670000000002</v>
      </c>
      <c r="R169" s="5">
        <v>2.9666670000000002</v>
      </c>
      <c r="S169">
        <v>3</v>
      </c>
      <c r="T169">
        <v>3</v>
      </c>
      <c r="U169">
        <v>2</v>
      </c>
      <c r="V169">
        <v>1</v>
      </c>
      <c r="W169">
        <v>0</v>
      </c>
      <c r="X169" s="5">
        <v>3</v>
      </c>
      <c r="Y169">
        <v>4</v>
      </c>
      <c r="Z169">
        <v>2</v>
      </c>
      <c r="AA169">
        <v>0</v>
      </c>
      <c r="AB169">
        <v>1</v>
      </c>
      <c r="AC169">
        <v>0</v>
      </c>
      <c r="AD169">
        <v>0</v>
      </c>
      <c r="AE169">
        <v>0</v>
      </c>
      <c r="AF169">
        <v>1</v>
      </c>
      <c r="AG169">
        <v>0</v>
      </c>
      <c r="AH169">
        <v>0</v>
      </c>
    </row>
    <row r="170" spans="2:34" x14ac:dyDescent="0.2">
      <c r="B170" s="7" t="s">
        <v>201</v>
      </c>
      <c r="C170" s="5">
        <v>6.766667</v>
      </c>
      <c r="D170">
        <v>1</v>
      </c>
      <c r="E170">
        <v>4</v>
      </c>
      <c r="F170">
        <v>3</v>
      </c>
      <c r="G170">
        <v>560</v>
      </c>
      <c r="H170">
        <v>1</v>
      </c>
      <c r="I170">
        <v>2</v>
      </c>
      <c r="J170" s="6">
        <v>450.2</v>
      </c>
      <c r="K170">
        <v>1</v>
      </c>
      <c r="L170" s="6">
        <v>3.6</v>
      </c>
      <c r="M170">
        <v>45</v>
      </c>
      <c r="N170">
        <v>2</v>
      </c>
      <c r="O170">
        <v>2</v>
      </c>
      <c r="P170">
        <v>2001</v>
      </c>
      <c r="Q170" s="5">
        <v>3.9333330000000002</v>
      </c>
      <c r="R170" s="5">
        <v>3.9333330000000002</v>
      </c>
      <c r="S170">
        <v>10</v>
      </c>
      <c r="T170">
        <v>1</v>
      </c>
      <c r="U170">
        <v>2</v>
      </c>
      <c r="V170">
        <v>1</v>
      </c>
      <c r="W170">
        <v>0</v>
      </c>
      <c r="X170" s="5">
        <v>4.1333330000000004</v>
      </c>
      <c r="Y170">
        <v>1</v>
      </c>
      <c r="Z170">
        <v>1</v>
      </c>
      <c r="AA170">
        <v>0</v>
      </c>
      <c r="AB170">
        <v>2</v>
      </c>
      <c r="AC170">
        <v>1</v>
      </c>
      <c r="AD170">
        <v>1</v>
      </c>
      <c r="AE170">
        <v>0</v>
      </c>
      <c r="AF170">
        <v>0</v>
      </c>
      <c r="AG170">
        <v>0</v>
      </c>
      <c r="AH170">
        <v>0</v>
      </c>
    </row>
    <row r="171" spans="2:34" x14ac:dyDescent="0.2">
      <c r="B171" s="7" t="s">
        <v>202</v>
      </c>
      <c r="C171" s="5">
        <v>5.9666670000000002</v>
      </c>
      <c r="D171">
        <v>1</v>
      </c>
      <c r="E171">
        <v>2</v>
      </c>
      <c r="F171">
        <v>8</v>
      </c>
      <c r="G171">
        <v>500</v>
      </c>
      <c r="H171">
        <v>2</v>
      </c>
      <c r="I171">
        <v>1</v>
      </c>
      <c r="J171" s="6">
        <v>100</v>
      </c>
      <c r="K171">
        <v>2</v>
      </c>
      <c r="L171" s="6">
        <v>3.16</v>
      </c>
      <c r="M171">
        <v>0</v>
      </c>
      <c r="N171">
        <v>2</v>
      </c>
      <c r="O171">
        <v>2</v>
      </c>
      <c r="P171">
        <v>7</v>
      </c>
      <c r="Q171" s="5">
        <v>3.9666670000000002</v>
      </c>
      <c r="R171" s="5">
        <v>5.9333330000000002</v>
      </c>
      <c r="S171">
        <v>4</v>
      </c>
      <c r="T171">
        <v>2</v>
      </c>
      <c r="U171">
        <v>3</v>
      </c>
      <c r="V171">
        <v>1</v>
      </c>
      <c r="W171">
        <v>1</v>
      </c>
      <c r="X171" s="5">
        <v>3.1</v>
      </c>
      <c r="Y171">
        <v>4</v>
      </c>
      <c r="Z171">
        <v>1</v>
      </c>
      <c r="AA171">
        <v>0</v>
      </c>
      <c r="AB171">
        <v>3</v>
      </c>
      <c r="AC171">
        <v>0</v>
      </c>
      <c r="AD171">
        <v>1</v>
      </c>
      <c r="AE171">
        <v>0</v>
      </c>
      <c r="AF171">
        <v>1</v>
      </c>
      <c r="AG171">
        <v>0</v>
      </c>
      <c r="AH171">
        <v>0</v>
      </c>
    </row>
    <row r="172" spans="2:34" x14ac:dyDescent="0.2">
      <c r="B172" s="7" t="s">
        <v>203</v>
      </c>
      <c r="C172" s="5">
        <v>4.5666669999999998</v>
      </c>
      <c r="D172">
        <v>1</v>
      </c>
      <c r="E172">
        <v>2</v>
      </c>
      <c r="F172">
        <v>2</v>
      </c>
      <c r="G172">
        <v>500</v>
      </c>
      <c r="H172">
        <v>2</v>
      </c>
      <c r="I172">
        <v>1</v>
      </c>
      <c r="J172" s="6">
        <v>2500</v>
      </c>
      <c r="K172">
        <v>2</v>
      </c>
      <c r="L172" s="6">
        <v>2.5</v>
      </c>
      <c r="M172">
        <v>0</v>
      </c>
      <c r="N172">
        <v>2</v>
      </c>
      <c r="O172">
        <v>2</v>
      </c>
      <c r="P172">
        <v>10</v>
      </c>
      <c r="Q172" s="5">
        <v>6.4666670000000002</v>
      </c>
      <c r="R172" s="5">
        <v>4</v>
      </c>
      <c r="S172">
        <v>20</v>
      </c>
      <c r="T172">
        <v>1</v>
      </c>
      <c r="U172">
        <v>1</v>
      </c>
      <c r="V172">
        <v>1</v>
      </c>
      <c r="W172">
        <v>1</v>
      </c>
      <c r="X172" s="5">
        <v>2.5</v>
      </c>
      <c r="Y172">
        <v>4</v>
      </c>
      <c r="Z172">
        <v>1</v>
      </c>
      <c r="AA172">
        <v>0</v>
      </c>
      <c r="AB172">
        <v>4</v>
      </c>
      <c r="AC172">
        <v>0</v>
      </c>
      <c r="AD172">
        <v>0</v>
      </c>
      <c r="AE172">
        <v>0</v>
      </c>
      <c r="AF172">
        <v>0</v>
      </c>
      <c r="AG172">
        <v>0</v>
      </c>
      <c r="AH172">
        <v>1</v>
      </c>
    </row>
    <row r="173" spans="2:34" x14ac:dyDescent="0.2">
      <c r="B173" s="7" t="s">
        <v>204</v>
      </c>
      <c r="C173" s="5">
        <v>6.3</v>
      </c>
      <c r="D173">
        <v>2</v>
      </c>
      <c r="E173">
        <v>1</v>
      </c>
      <c r="F173">
        <v>1</v>
      </c>
      <c r="G173">
        <v>1300</v>
      </c>
      <c r="H173">
        <v>2</v>
      </c>
      <c r="I173">
        <v>4</v>
      </c>
      <c r="J173" s="6">
        <v>200</v>
      </c>
      <c r="K173">
        <v>2</v>
      </c>
      <c r="L173" s="6">
        <v>3.3</v>
      </c>
      <c r="M173">
        <v>0</v>
      </c>
      <c r="N173">
        <v>2</v>
      </c>
      <c r="O173">
        <v>1</v>
      </c>
      <c r="P173">
        <v>3</v>
      </c>
      <c r="Q173" s="5">
        <v>6</v>
      </c>
      <c r="R173" s="5">
        <v>3.5</v>
      </c>
      <c r="S173">
        <v>100</v>
      </c>
      <c r="T173">
        <v>3</v>
      </c>
      <c r="U173">
        <v>2</v>
      </c>
      <c r="V173">
        <v>1</v>
      </c>
      <c r="W173">
        <v>0</v>
      </c>
      <c r="X173" s="5">
        <v>2</v>
      </c>
      <c r="Y173">
        <v>3</v>
      </c>
      <c r="Z173">
        <v>2</v>
      </c>
      <c r="AA173">
        <v>1</v>
      </c>
      <c r="AB173">
        <v>1</v>
      </c>
      <c r="AC173">
        <v>0</v>
      </c>
      <c r="AD173">
        <v>1</v>
      </c>
      <c r="AE173">
        <v>0</v>
      </c>
      <c r="AF173">
        <v>0</v>
      </c>
      <c r="AG173">
        <v>0</v>
      </c>
      <c r="AH173">
        <v>0</v>
      </c>
    </row>
    <row r="174" spans="2:34" x14ac:dyDescent="0.2">
      <c r="B174" s="7" t="s">
        <v>205</v>
      </c>
      <c r="C174" s="5">
        <v>4</v>
      </c>
      <c r="D174">
        <v>2</v>
      </c>
      <c r="E174">
        <v>3</v>
      </c>
      <c r="F174">
        <v>1</v>
      </c>
      <c r="G174">
        <v>500</v>
      </c>
      <c r="H174">
        <v>2</v>
      </c>
      <c r="I174">
        <v>1</v>
      </c>
      <c r="J174" s="6">
        <v>3000</v>
      </c>
      <c r="K174">
        <v>2</v>
      </c>
      <c r="L174" s="6">
        <v>3</v>
      </c>
      <c r="M174">
        <v>40</v>
      </c>
      <c r="N174">
        <v>2</v>
      </c>
      <c r="O174">
        <v>3</v>
      </c>
      <c r="P174">
        <v>3</v>
      </c>
      <c r="Q174" s="5">
        <v>6</v>
      </c>
      <c r="R174" s="5">
        <v>1</v>
      </c>
      <c r="S174">
        <v>54</v>
      </c>
      <c r="T174">
        <v>3</v>
      </c>
      <c r="U174">
        <v>1</v>
      </c>
      <c r="V174">
        <v>1</v>
      </c>
      <c r="W174">
        <v>0</v>
      </c>
      <c r="X174" s="5">
        <v>1</v>
      </c>
      <c r="Y174">
        <v>4</v>
      </c>
      <c r="Z174">
        <v>1</v>
      </c>
      <c r="AA174">
        <v>1</v>
      </c>
      <c r="AB174">
        <v>3</v>
      </c>
      <c r="AC174">
        <v>0</v>
      </c>
      <c r="AD174">
        <v>0</v>
      </c>
      <c r="AE174">
        <v>0</v>
      </c>
      <c r="AF174">
        <v>0</v>
      </c>
      <c r="AG174">
        <v>0</v>
      </c>
      <c r="AH174">
        <v>1</v>
      </c>
    </row>
    <row r="175" spans="2:34" x14ac:dyDescent="0.2">
      <c r="B175" s="7" t="s">
        <v>206</v>
      </c>
      <c r="C175" s="5">
        <v>6</v>
      </c>
      <c r="D175">
        <v>2</v>
      </c>
      <c r="E175">
        <v>1</v>
      </c>
      <c r="F175">
        <v>5</v>
      </c>
      <c r="G175">
        <v>700</v>
      </c>
      <c r="H175">
        <v>2</v>
      </c>
      <c r="I175">
        <v>1</v>
      </c>
      <c r="J175" s="6">
        <v>135.66</v>
      </c>
      <c r="K175">
        <v>1</v>
      </c>
      <c r="L175" s="6">
        <v>3.87</v>
      </c>
      <c r="M175">
        <v>0</v>
      </c>
      <c r="N175">
        <v>2</v>
      </c>
      <c r="O175">
        <v>1</v>
      </c>
      <c r="P175">
        <v>11</v>
      </c>
      <c r="Q175" s="5">
        <v>6.9666670000000002</v>
      </c>
      <c r="R175" s="5">
        <v>4.0999999999999996</v>
      </c>
      <c r="S175">
        <v>2</v>
      </c>
      <c r="T175">
        <v>2</v>
      </c>
      <c r="U175">
        <v>2</v>
      </c>
      <c r="V175">
        <v>4</v>
      </c>
      <c r="W175">
        <v>0</v>
      </c>
      <c r="X175" s="5">
        <v>6.6333330000000004</v>
      </c>
      <c r="Y175">
        <v>4</v>
      </c>
      <c r="Z175">
        <v>1</v>
      </c>
      <c r="AA175">
        <v>0</v>
      </c>
      <c r="AB175">
        <v>1</v>
      </c>
      <c r="AC175">
        <v>0</v>
      </c>
      <c r="AD175">
        <v>0</v>
      </c>
      <c r="AE175">
        <v>0</v>
      </c>
      <c r="AF175">
        <v>1</v>
      </c>
      <c r="AG175">
        <v>1</v>
      </c>
      <c r="AH175">
        <v>0</v>
      </c>
    </row>
    <row r="176" spans="2:34" x14ac:dyDescent="0.2">
      <c r="B176" s="7" t="s">
        <v>207</v>
      </c>
      <c r="C176" s="5">
        <v>5.5</v>
      </c>
      <c r="D176">
        <v>2</v>
      </c>
      <c r="E176">
        <v>1</v>
      </c>
      <c r="F176">
        <v>7</v>
      </c>
      <c r="G176">
        <v>200</v>
      </c>
      <c r="H176">
        <v>2</v>
      </c>
      <c r="I176">
        <v>1</v>
      </c>
      <c r="J176" s="6">
        <v>200</v>
      </c>
      <c r="K176">
        <v>2</v>
      </c>
      <c r="L176" s="6">
        <v>2.1</v>
      </c>
      <c r="M176">
        <v>0</v>
      </c>
      <c r="N176">
        <v>2</v>
      </c>
      <c r="O176">
        <v>4</v>
      </c>
      <c r="P176">
        <v>3</v>
      </c>
      <c r="Q176" s="5">
        <v>4.0333329999999998</v>
      </c>
      <c r="R176" s="5">
        <v>5.8333329999999997</v>
      </c>
      <c r="S176">
        <v>0</v>
      </c>
      <c r="T176">
        <v>3</v>
      </c>
      <c r="U176">
        <v>2</v>
      </c>
      <c r="V176">
        <v>1</v>
      </c>
      <c r="W176">
        <v>1</v>
      </c>
      <c r="X176" s="5">
        <v>5.233333</v>
      </c>
      <c r="Y176">
        <v>1</v>
      </c>
      <c r="Z176">
        <v>1</v>
      </c>
      <c r="AA176">
        <v>0</v>
      </c>
      <c r="AB176">
        <v>1</v>
      </c>
      <c r="AC176">
        <v>0</v>
      </c>
      <c r="AD176">
        <v>1</v>
      </c>
      <c r="AE176">
        <v>0</v>
      </c>
      <c r="AF176">
        <v>0</v>
      </c>
      <c r="AG176">
        <v>0</v>
      </c>
      <c r="AH176">
        <v>1</v>
      </c>
    </row>
  </sheetData>
  <mergeCells count="1">
    <mergeCell ref="AC16:AH16"/>
  </mergeCells>
  <phoneticPr fontId="1" type="noConversion"/>
  <pageMargins left="0.75" right="0.75" top="1" bottom="1" header="0.5" footer="0.5"/>
  <pageSetup orientation="portrait"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workbookViewId="0"/>
  </sheetViews>
  <sheetFormatPr defaultRowHeight="12.75" x14ac:dyDescent="0.2"/>
  <cols>
    <col min="1" max="1" width="4.5703125" customWidth="1"/>
    <col min="2" max="2" width="10.85546875" style="7" customWidth="1"/>
    <col min="3" max="3" width="100.28515625" customWidth="1"/>
  </cols>
  <sheetData>
    <row r="1" spans="1:5" ht="15" x14ac:dyDescent="0.2">
      <c r="A1" s="107"/>
      <c r="B1" s="140" t="s">
        <v>364</v>
      </c>
      <c r="C1" s="141"/>
      <c r="D1" s="107"/>
      <c r="E1" s="107"/>
    </row>
    <row r="2" spans="1:5" x14ac:dyDescent="0.2">
      <c r="A2" s="107"/>
      <c r="B2" s="142"/>
      <c r="C2" s="143"/>
      <c r="D2" s="107"/>
      <c r="E2" s="107"/>
    </row>
    <row r="3" spans="1:5" x14ac:dyDescent="0.2">
      <c r="A3" s="107"/>
      <c r="B3" s="144" t="s">
        <v>8</v>
      </c>
      <c r="C3" s="145" t="s">
        <v>325</v>
      </c>
      <c r="D3" s="107"/>
      <c r="E3" s="107"/>
    </row>
    <row r="4" spans="1:5" x14ac:dyDescent="0.2">
      <c r="A4" s="107"/>
      <c r="B4" s="110" t="s">
        <v>239</v>
      </c>
      <c r="C4" s="109" t="s">
        <v>297</v>
      </c>
      <c r="D4" s="107"/>
      <c r="E4" s="107"/>
    </row>
    <row r="5" spans="1:5" x14ac:dyDescent="0.2">
      <c r="A5" s="107"/>
      <c r="B5" s="108" t="s">
        <v>240</v>
      </c>
      <c r="C5" s="109" t="s">
        <v>227</v>
      </c>
      <c r="D5" s="107"/>
      <c r="E5" s="107"/>
    </row>
    <row r="6" spans="1:5" x14ac:dyDescent="0.2">
      <c r="A6" s="107"/>
      <c r="B6" s="108" t="s">
        <v>241</v>
      </c>
      <c r="C6" s="109" t="s">
        <v>0</v>
      </c>
      <c r="D6" s="107"/>
      <c r="E6" s="107"/>
    </row>
    <row r="7" spans="1:5" x14ac:dyDescent="0.2">
      <c r="A7" s="107"/>
      <c r="B7" s="108" t="s">
        <v>242</v>
      </c>
      <c r="C7" s="109" t="s">
        <v>1</v>
      </c>
      <c r="D7" s="107"/>
      <c r="E7" s="107"/>
    </row>
    <row r="8" spans="1:5" x14ac:dyDescent="0.2">
      <c r="A8" s="107"/>
      <c r="B8" s="108" t="s">
        <v>243</v>
      </c>
      <c r="C8" s="109" t="s">
        <v>237</v>
      </c>
      <c r="D8" s="107"/>
      <c r="E8" s="107"/>
    </row>
    <row r="9" spans="1:5" x14ac:dyDescent="0.2">
      <c r="A9" s="107"/>
      <c r="B9" s="108" t="s">
        <v>244</v>
      </c>
      <c r="C9" s="109" t="s">
        <v>228</v>
      </c>
      <c r="D9" s="107"/>
      <c r="E9" s="107"/>
    </row>
    <row r="10" spans="1:5" x14ac:dyDescent="0.2">
      <c r="A10" s="107"/>
      <c r="B10" s="108" t="s">
        <v>245</v>
      </c>
      <c r="C10" s="109" t="s">
        <v>2</v>
      </c>
      <c r="D10" s="107"/>
      <c r="E10" s="107"/>
    </row>
    <row r="11" spans="1:5" x14ac:dyDescent="0.2">
      <c r="A11" s="107"/>
      <c r="B11" s="108" t="s">
        <v>246</v>
      </c>
      <c r="C11" s="109" t="s">
        <v>238</v>
      </c>
      <c r="D11" s="107"/>
      <c r="E11" s="107"/>
    </row>
    <row r="12" spans="1:5" x14ac:dyDescent="0.2">
      <c r="A12" s="107"/>
      <c r="B12" s="108" t="s">
        <v>247</v>
      </c>
      <c r="C12" s="109" t="s">
        <v>228</v>
      </c>
      <c r="D12" s="107"/>
      <c r="E12" s="107"/>
    </row>
    <row r="13" spans="1:5" x14ac:dyDescent="0.2">
      <c r="A13" s="107"/>
      <c r="B13" s="108" t="s">
        <v>248</v>
      </c>
      <c r="C13" s="109" t="s">
        <v>229</v>
      </c>
      <c r="D13" s="107"/>
      <c r="E13" s="107"/>
    </row>
    <row r="14" spans="1:5" x14ac:dyDescent="0.2">
      <c r="A14" s="107"/>
      <c r="B14" s="108" t="s">
        <v>249</v>
      </c>
      <c r="C14" s="109" t="s">
        <v>230</v>
      </c>
      <c r="D14" s="107"/>
      <c r="E14" s="107"/>
    </row>
    <row r="15" spans="1:5" x14ac:dyDescent="0.2">
      <c r="A15" s="107"/>
      <c r="B15" s="108" t="s">
        <v>250</v>
      </c>
      <c r="C15" s="109" t="s">
        <v>231</v>
      </c>
      <c r="D15" s="107"/>
      <c r="E15" s="107"/>
    </row>
    <row r="16" spans="1:5" x14ac:dyDescent="0.2">
      <c r="A16" s="107"/>
      <c r="B16" s="108" t="s">
        <v>251</v>
      </c>
      <c r="C16" s="109" t="s">
        <v>232</v>
      </c>
      <c r="D16" s="107"/>
      <c r="E16" s="107"/>
    </row>
    <row r="17" spans="1:5" x14ac:dyDescent="0.2">
      <c r="A17" s="107"/>
      <c r="B17" s="108" t="s">
        <v>252</v>
      </c>
      <c r="C17" s="109" t="s">
        <v>233</v>
      </c>
      <c r="D17" s="107"/>
      <c r="E17" s="107"/>
    </row>
    <row r="18" spans="1:5" x14ac:dyDescent="0.2">
      <c r="A18" s="107"/>
      <c r="B18" s="111" t="s">
        <v>328</v>
      </c>
      <c r="C18" s="112" t="s">
        <v>298</v>
      </c>
      <c r="D18" s="107"/>
      <c r="E18" s="107"/>
    </row>
    <row r="19" spans="1:5" x14ac:dyDescent="0.2">
      <c r="A19" s="107"/>
      <c r="B19" s="113" t="s">
        <v>329</v>
      </c>
      <c r="C19" s="114" t="s">
        <v>299</v>
      </c>
      <c r="D19" s="107"/>
      <c r="E19" s="107"/>
    </row>
    <row r="20" spans="1:5" x14ac:dyDescent="0.2">
      <c r="A20" s="107"/>
      <c r="B20" s="108" t="s">
        <v>255</v>
      </c>
      <c r="C20" s="109" t="s">
        <v>234</v>
      </c>
      <c r="D20" s="107"/>
      <c r="E20" s="107"/>
    </row>
    <row r="21" spans="1:5" x14ac:dyDescent="0.2">
      <c r="A21" s="107"/>
      <c r="B21" s="108" t="s">
        <v>256</v>
      </c>
      <c r="C21" s="109" t="s">
        <v>331</v>
      </c>
      <c r="D21" s="107"/>
      <c r="E21" s="107"/>
    </row>
    <row r="22" spans="1:5" x14ac:dyDescent="0.2">
      <c r="A22" s="107"/>
      <c r="B22" s="108" t="s">
        <v>257</v>
      </c>
      <c r="C22" s="109" t="s">
        <v>3</v>
      </c>
      <c r="D22" s="107"/>
      <c r="E22" s="107"/>
    </row>
    <row r="23" spans="1:5" x14ac:dyDescent="0.2">
      <c r="A23" s="107"/>
      <c r="B23" s="108" t="s">
        <v>258</v>
      </c>
      <c r="C23" s="109" t="s">
        <v>4</v>
      </c>
      <c r="D23" s="107"/>
      <c r="E23" s="107"/>
    </row>
    <row r="24" spans="1:5" x14ac:dyDescent="0.2">
      <c r="A24" s="107"/>
      <c r="B24" s="108" t="s">
        <v>259</v>
      </c>
      <c r="C24" s="109" t="s">
        <v>327</v>
      </c>
      <c r="D24" s="107"/>
      <c r="E24" s="107"/>
    </row>
    <row r="25" spans="1:5" x14ac:dyDescent="0.2">
      <c r="A25" s="107"/>
      <c r="B25" s="115" t="s">
        <v>330</v>
      </c>
      <c r="C25" s="116" t="s">
        <v>300</v>
      </c>
      <c r="D25" s="107"/>
      <c r="E25" s="107"/>
    </row>
    <row r="26" spans="1:5" x14ac:dyDescent="0.2">
      <c r="A26" s="107"/>
      <c r="B26" s="108" t="s">
        <v>261</v>
      </c>
      <c r="C26" s="109" t="s">
        <v>5</v>
      </c>
      <c r="D26" s="107"/>
      <c r="E26" s="107"/>
    </row>
    <row r="27" spans="1:5" x14ac:dyDescent="0.2">
      <c r="A27" s="107"/>
      <c r="B27" s="108" t="s">
        <v>262</v>
      </c>
      <c r="C27" s="109" t="s">
        <v>6</v>
      </c>
      <c r="D27" s="107"/>
      <c r="E27" s="107"/>
    </row>
    <row r="28" spans="1:5" x14ac:dyDescent="0.2">
      <c r="A28" s="107"/>
      <c r="B28" s="108" t="s">
        <v>263</v>
      </c>
      <c r="C28" s="109" t="s">
        <v>235</v>
      </c>
      <c r="D28" s="107"/>
      <c r="E28" s="107"/>
    </row>
    <row r="29" spans="1:5" x14ac:dyDescent="0.2">
      <c r="A29" s="107"/>
      <c r="B29" s="108" t="s">
        <v>264</v>
      </c>
      <c r="C29" s="109" t="s">
        <v>7</v>
      </c>
      <c r="D29" s="107"/>
      <c r="E29" s="107"/>
    </row>
    <row r="30" spans="1:5" x14ac:dyDescent="0.2">
      <c r="A30" s="107"/>
      <c r="B30" s="108" t="s">
        <v>265</v>
      </c>
      <c r="C30" s="109" t="s">
        <v>271</v>
      </c>
      <c r="D30" s="107"/>
      <c r="E30" s="107"/>
    </row>
    <row r="31" spans="1:5" x14ac:dyDescent="0.2">
      <c r="A31" s="107"/>
      <c r="B31" s="108" t="s">
        <v>266</v>
      </c>
      <c r="C31" s="109" t="s">
        <v>288</v>
      </c>
      <c r="D31" s="107"/>
      <c r="E31" s="107"/>
    </row>
    <row r="32" spans="1:5" x14ac:dyDescent="0.2">
      <c r="A32" s="107"/>
      <c r="B32" s="108" t="s">
        <v>267</v>
      </c>
      <c r="C32" s="109" t="s">
        <v>289</v>
      </c>
      <c r="D32" s="107"/>
      <c r="E32" s="107"/>
    </row>
    <row r="33" spans="1:5" x14ac:dyDescent="0.2">
      <c r="A33" s="107"/>
      <c r="B33" s="108" t="s">
        <v>268</v>
      </c>
      <c r="C33" s="109" t="s">
        <v>290</v>
      </c>
      <c r="D33" s="107"/>
      <c r="E33" s="107"/>
    </row>
    <row r="34" spans="1:5" x14ac:dyDescent="0.2">
      <c r="A34" s="107"/>
      <c r="B34" s="108" t="s">
        <v>269</v>
      </c>
      <c r="C34" s="109" t="s">
        <v>291</v>
      </c>
      <c r="D34" s="107"/>
      <c r="E34" s="107"/>
    </row>
    <row r="35" spans="1:5" x14ac:dyDescent="0.2">
      <c r="A35" s="107"/>
      <c r="B35" s="108" t="s">
        <v>270</v>
      </c>
      <c r="C35" s="109" t="s">
        <v>272</v>
      </c>
      <c r="D35" s="107"/>
      <c r="E35" s="107"/>
    </row>
    <row r="36" spans="1:5" x14ac:dyDescent="0.2">
      <c r="A36" s="107"/>
      <c r="B36" s="108"/>
      <c r="C36" s="107"/>
      <c r="D36" s="107"/>
      <c r="E36" s="107"/>
    </row>
    <row r="37" spans="1:5" x14ac:dyDescent="0.2">
      <c r="A37" s="107"/>
      <c r="B37" s="108"/>
      <c r="C37" s="117"/>
      <c r="D37" s="107"/>
      <c r="E37" s="107"/>
    </row>
    <row r="38" spans="1:5" x14ac:dyDescent="0.2">
      <c r="A38" s="107"/>
      <c r="B38" s="108"/>
      <c r="C38" s="107"/>
      <c r="D38" s="107"/>
      <c r="E38" s="107"/>
    </row>
    <row r="39" spans="1:5" x14ac:dyDescent="0.2">
      <c r="A39" s="107"/>
      <c r="B39" s="108"/>
      <c r="C39" s="107"/>
      <c r="D39" s="107"/>
      <c r="E39" s="107"/>
    </row>
    <row r="40" spans="1:5" x14ac:dyDescent="0.2">
      <c r="A40" s="107"/>
      <c r="B40" s="108"/>
      <c r="C40" s="107"/>
      <c r="D40" s="107"/>
      <c r="E40" s="107"/>
    </row>
    <row r="41" spans="1:5" x14ac:dyDescent="0.2">
      <c r="A41" s="107"/>
      <c r="B41" s="108"/>
      <c r="C41" s="107"/>
      <c r="D41" s="107"/>
      <c r="E41" s="107"/>
    </row>
    <row r="42" spans="1:5" x14ac:dyDescent="0.2">
      <c r="A42" s="107"/>
      <c r="B42" s="108"/>
      <c r="C42" s="107"/>
      <c r="D42" s="107"/>
      <c r="E42" s="107"/>
    </row>
    <row r="43" spans="1:5" x14ac:dyDescent="0.2">
      <c r="A43" s="107"/>
      <c r="B43" s="108"/>
      <c r="C43" s="107"/>
      <c r="D43" s="107"/>
      <c r="E43" s="107"/>
    </row>
    <row r="44" spans="1:5" x14ac:dyDescent="0.2">
      <c r="A44" s="107"/>
      <c r="B44" s="108"/>
      <c r="C44" s="107"/>
      <c r="D44" s="107"/>
      <c r="E44" s="107"/>
    </row>
    <row r="45" spans="1:5" x14ac:dyDescent="0.2">
      <c r="A45" s="107"/>
      <c r="B45" s="108"/>
      <c r="C45" s="107"/>
      <c r="D45" s="107"/>
      <c r="E45" s="107"/>
    </row>
    <row r="46" spans="1:5" x14ac:dyDescent="0.2">
      <c r="A46" s="107"/>
      <c r="B46" s="108"/>
      <c r="C46" s="107"/>
      <c r="D46" s="107"/>
      <c r="E46" s="107"/>
    </row>
  </sheetData>
  <phoneticPr fontId="1" type="noConversion"/>
  <pageMargins left="0.75" right="0.75" top="1" bottom="1" header="0.5" footer="0.5"/>
  <pageSetup scale="78" orientation="landscape" horizontalDpi="0"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1"/>
  <sheetViews>
    <sheetView workbookViewId="0"/>
  </sheetViews>
  <sheetFormatPr defaultColWidth="25" defaultRowHeight="12.75" x14ac:dyDescent="0.2"/>
  <cols>
    <col min="1" max="1" width="5.7109375" customWidth="1"/>
    <col min="2" max="2" width="10.42578125" customWidth="1"/>
    <col min="3" max="3" width="67.28515625" customWidth="1"/>
    <col min="4" max="4" width="23.85546875" bestFit="1" customWidth="1"/>
    <col min="5" max="5" width="8" customWidth="1"/>
  </cols>
  <sheetData>
    <row r="1" spans="2:5" ht="15" x14ac:dyDescent="0.2">
      <c r="B1" s="133" t="s">
        <v>365</v>
      </c>
    </row>
    <row r="3" spans="2:5" x14ac:dyDescent="0.2">
      <c r="B3" s="134" t="s">
        <v>8</v>
      </c>
      <c r="C3" s="135" t="s">
        <v>293</v>
      </c>
      <c r="D3" s="135" t="s">
        <v>9</v>
      </c>
      <c r="E3" s="136" t="s">
        <v>10</v>
      </c>
    </row>
    <row r="4" spans="2:5" x14ac:dyDescent="0.2">
      <c r="B4" s="9" t="s">
        <v>239</v>
      </c>
      <c r="C4" s="10" t="s">
        <v>227</v>
      </c>
      <c r="D4" s="137" t="s">
        <v>301</v>
      </c>
      <c r="E4" s="138">
        <v>1</v>
      </c>
    </row>
    <row r="5" spans="2:5" x14ac:dyDescent="0.2">
      <c r="B5" s="11"/>
      <c r="C5" s="12"/>
      <c r="D5" s="12" t="s">
        <v>305</v>
      </c>
      <c r="E5" s="13">
        <v>2</v>
      </c>
    </row>
    <row r="6" spans="2:5" x14ac:dyDescent="0.2">
      <c r="B6" s="14" t="s">
        <v>241</v>
      </c>
      <c r="C6" s="15" t="s">
        <v>0</v>
      </c>
      <c r="D6" s="15" t="s">
        <v>11</v>
      </c>
      <c r="E6" s="16">
        <v>1</v>
      </c>
    </row>
    <row r="7" spans="2:5" x14ac:dyDescent="0.2">
      <c r="B7" s="17"/>
      <c r="C7" s="18"/>
      <c r="D7" s="18" t="s">
        <v>12</v>
      </c>
      <c r="E7" s="19">
        <v>2</v>
      </c>
    </row>
    <row r="8" spans="2:5" x14ac:dyDescent="0.2">
      <c r="B8" s="17"/>
      <c r="C8" s="18"/>
      <c r="D8" s="18" t="s">
        <v>13</v>
      </c>
      <c r="E8" s="19">
        <v>3</v>
      </c>
    </row>
    <row r="9" spans="2:5" x14ac:dyDescent="0.2">
      <c r="B9" s="17"/>
      <c r="C9" s="18"/>
      <c r="D9" s="18" t="s">
        <v>14</v>
      </c>
      <c r="E9" s="19">
        <v>4</v>
      </c>
    </row>
    <row r="10" spans="2:5" x14ac:dyDescent="0.2">
      <c r="B10" s="20"/>
      <c r="C10" s="21"/>
      <c r="D10" s="21" t="s">
        <v>15</v>
      </c>
      <c r="E10" s="22">
        <v>5</v>
      </c>
    </row>
    <row r="11" spans="2:5" x14ac:dyDescent="0.2">
      <c r="B11" s="23" t="s">
        <v>242</v>
      </c>
      <c r="C11" s="24" t="s">
        <v>1</v>
      </c>
      <c r="D11" s="24" t="s">
        <v>16</v>
      </c>
      <c r="E11" s="25">
        <v>1</v>
      </c>
    </row>
    <row r="12" spans="2:5" x14ac:dyDescent="0.2">
      <c r="B12" s="26"/>
      <c r="C12" s="27"/>
      <c r="D12" s="27" t="s">
        <v>17</v>
      </c>
      <c r="E12" s="28">
        <v>2</v>
      </c>
    </row>
    <row r="13" spans="2:5" x14ac:dyDescent="0.2">
      <c r="B13" s="26"/>
      <c r="C13" s="27"/>
      <c r="D13" s="27" t="s">
        <v>18</v>
      </c>
      <c r="E13" s="28">
        <v>3</v>
      </c>
    </row>
    <row r="14" spans="2:5" x14ac:dyDescent="0.2">
      <c r="B14" s="26"/>
      <c r="C14" s="27"/>
      <c r="D14" s="27" t="s">
        <v>19</v>
      </c>
      <c r="E14" s="28">
        <v>4</v>
      </c>
    </row>
    <row r="15" spans="2:5" x14ac:dyDescent="0.2">
      <c r="B15" s="26"/>
      <c r="C15" s="27"/>
      <c r="D15" s="27" t="s">
        <v>20</v>
      </c>
      <c r="E15" s="28">
        <v>5</v>
      </c>
    </row>
    <row r="16" spans="2:5" x14ac:dyDescent="0.2">
      <c r="B16" s="26"/>
      <c r="C16" s="27"/>
      <c r="D16" s="27" t="s">
        <v>21</v>
      </c>
      <c r="E16" s="28">
        <v>6</v>
      </c>
    </row>
    <row r="17" spans="2:5" x14ac:dyDescent="0.2">
      <c r="B17" s="26"/>
      <c r="C17" s="27"/>
      <c r="D17" s="27" t="s">
        <v>22</v>
      </c>
      <c r="E17" s="28">
        <v>7</v>
      </c>
    </row>
    <row r="18" spans="2:5" x14ac:dyDescent="0.2">
      <c r="B18" s="26"/>
      <c r="C18" s="27"/>
      <c r="D18" s="27" t="s">
        <v>15</v>
      </c>
      <c r="E18" s="28">
        <v>8</v>
      </c>
    </row>
    <row r="19" spans="2:5" x14ac:dyDescent="0.2">
      <c r="B19" s="29"/>
      <c r="C19" s="30"/>
      <c r="D19" s="30" t="s">
        <v>23</v>
      </c>
      <c r="E19" s="31">
        <v>9</v>
      </c>
    </row>
    <row r="20" spans="2:5" x14ac:dyDescent="0.2">
      <c r="B20" s="32" t="s">
        <v>245</v>
      </c>
      <c r="C20" s="33" t="s">
        <v>2</v>
      </c>
      <c r="D20" s="33" t="s">
        <v>24</v>
      </c>
      <c r="E20" s="34">
        <v>1</v>
      </c>
    </row>
    <row r="21" spans="2:5" x14ac:dyDescent="0.2">
      <c r="B21" s="35"/>
      <c r="C21" s="36"/>
      <c r="D21" s="36" t="s">
        <v>25</v>
      </c>
      <c r="E21" s="37">
        <v>2</v>
      </c>
    </row>
    <row r="22" spans="2:5" x14ac:dyDescent="0.2">
      <c r="B22" s="35"/>
      <c r="C22" s="36"/>
      <c r="D22" s="36" t="s">
        <v>26</v>
      </c>
      <c r="E22" s="37">
        <v>3</v>
      </c>
    </row>
    <row r="23" spans="2:5" x14ac:dyDescent="0.2">
      <c r="B23" s="35"/>
      <c r="C23" s="36"/>
      <c r="D23" s="36" t="s">
        <v>27</v>
      </c>
      <c r="E23" s="37">
        <v>4</v>
      </c>
    </row>
    <row r="24" spans="2:5" x14ac:dyDescent="0.2">
      <c r="B24" s="35"/>
      <c r="C24" s="36"/>
      <c r="D24" s="36" t="s">
        <v>15</v>
      </c>
      <c r="E24" s="37">
        <v>5</v>
      </c>
    </row>
    <row r="25" spans="2:5" x14ac:dyDescent="0.2">
      <c r="B25" s="38"/>
      <c r="C25" s="39"/>
      <c r="D25" s="39" t="s">
        <v>28</v>
      </c>
      <c r="E25" s="40">
        <v>6</v>
      </c>
    </row>
    <row r="26" spans="2:5" x14ac:dyDescent="0.2">
      <c r="B26" s="41" t="s">
        <v>256</v>
      </c>
      <c r="C26" s="42" t="s">
        <v>236</v>
      </c>
      <c r="D26" s="42" t="s">
        <v>29</v>
      </c>
      <c r="E26" s="43">
        <v>1</v>
      </c>
    </row>
    <row r="27" spans="2:5" x14ac:dyDescent="0.2">
      <c r="B27" s="44"/>
      <c r="C27" s="45"/>
      <c r="D27" s="45" t="s">
        <v>30</v>
      </c>
      <c r="E27" s="46">
        <v>2</v>
      </c>
    </row>
    <row r="28" spans="2:5" x14ac:dyDescent="0.2">
      <c r="B28" s="44"/>
      <c r="C28" s="45"/>
      <c r="D28" s="45" t="s">
        <v>31</v>
      </c>
      <c r="E28" s="46">
        <v>3</v>
      </c>
    </row>
    <row r="29" spans="2:5" x14ac:dyDescent="0.2">
      <c r="B29" s="47"/>
      <c r="C29" s="48"/>
      <c r="D29" s="48" t="s">
        <v>32</v>
      </c>
      <c r="E29" s="49">
        <v>4</v>
      </c>
    </row>
    <row r="30" spans="2:5" x14ac:dyDescent="0.2">
      <c r="B30" s="50" t="s">
        <v>257</v>
      </c>
      <c r="C30" s="51" t="s">
        <v>3</v>
      </c>
      <c r="D30" s="51" t="s">
        <v>33</v>
      </c>
      <c r="E30" s="52">
        <v>1</v>
      </c>
    </row>
    <row r="31" spans="2:5" x14ac:dyDescent="0.2">
      <c r="B31" s="53"/>
      <c r="C31" s="54"/>
      <c r="D31" s="54" t="s">
        <v>34</v>
      </c>
      <c r="E31" s="55">
        <v>2</v>
      </c>
    </row>
    <row r="32" spans="2:5" x14ac:dyDescent="0.2">
      <c r="B32" s="56"/>
      <c r="C32" s="57"/>
      <c r="D32" s="57" t="s">
        <v>35</v>
      </c>
      <c r="E32" s="58">
        <v>3</v>
      </c>
    </row>
    <row r="33" spans="2:5" x14ac:dyDescent="0.2">
      <c r="B33" s="59" t="s">
        <v>258</v>
      </c>
      <c r="C33" s="60" t="s">
        <v>4</v>
      </c>
      <c r="D33" s="60" t="s">
        <v>36</v>
      </c>
      <c r="E33" s="61">
        <v>1</v>
      </c>
    </row>
    <row r="34" spans="2:5" x14ac:dyDescent="0.2">
      <c r="B34" s="62"/>
      <c r="C34" s="63"/>
      <c r="D34" s="63" t="s">
        <v>37</v>
      </c>
      <c r="E34" s="64">
        <v>2</v>
      </c>
    </row>
    <row r="35" spans="2:5" x14ac:dyDescent="0.2">
      <c r="B35" s="62"/>
      <c r="C35" s="63"/>
      <c r="D35" s="63" t="s">
        <v>38</v>
      </c>
      <c r="E35" s="64">
        <v>3</v>
      </c>
    </row>
    <row r="36" spans="2:5" x14ac:dyDescent="0.2">
      <c r="B36" s="62"/>
      <c r="C36" s="63"/>
      <c r="D36" s="63" t="s">
        <v>39</v>
      </c>
      <c r="E36" s="64">
        <v>4</v>
      </c>
    </row>
    <row r="37" spans="2:5" x14ac:dyDescent="0.2">
      <c r="B37" s="65"/>
      <c r="C37" s="66"/>
      <c r="D37" s="66" t="s">
        <v>40</v>
      </c>
      <c r="E37" s="67">
        <v>5</v>
      </c>
    </row>
    <row r="38" spans="2:5" x14ac:dyDescent="0.2">
      <c r="B38" s="68" t="s">
        <v>261</v>
      </c>
      <c r="C38" s="69" t="s">
        <v>5</v>
      </c>
      <c r="D38" s="69" t="s">
        <v>33</v>
      </c>
      <c r="E38" s="70">
        <v>1</v>
      </c>
    </row>
    <row r="39" spans="2:5" x14ac:dyDescent="0.2">
      <c r="B39" s="71"/>
      <c r="C39" s="72"/>
      <c r="D39" s="72" t="s">
        <v>41</v>
      </c>
      <c r="E39" s="73">
        <v>2</v>
      </c>
    </row>
    <row r="40" spans="2:5" x14ac:dyDescent="0.2">
      <c r="B40" s="71"/>
      <c r="C40" s="72"/>
      <c r="D40" s="72" t="s">
        <v>42</v>
      </c>
      <c r="E40" s="73">
        <v>3</v>
      </c>
    </row>
    <row r="41" spans="2:5" x14ac:dyDescent="0.2">
      <c r="B41" s="74"/>
      <c r="C41" s="75"/>
      <c r="D41" s="75" t="s">
        <v>43</v>
      </c>
      <c r="E41" s="76">
        <v>4</v>
      </c>
    </row>
    <row r="42" spans="2:5" x14ac:dyDescent="0.2">
      <c r="B42" s="77" t="s">
        <v>262</v>
      </c>
      <c r="C42" s="78" t="s">
        <v>6</v>
      </c>
      <c r="D42" s="78" t="s">
        <v>44</v>
      </c>
      <c r="E42" s="79">
        <v>1</v>
      </c>
    </row>
    <row r="43" spans="2:5" x14ac:dyDescent="0.2">
      <c r="B43" s="80"/>
      <c r="C43" s="81"/>
      <c r="D43" s="81" t="s">
        <v>45</v>
      </c>
      <c r="E43" s="82">
        <v>2</v>
      </c>
    </row>
    <row r="44" spans="2:5" x14ac:dyDescent="0.2">
      <c r="B44" s="83"/>
      <c r="C44" s="84"/>
      <c r="D44" s="84" t="s">
        <v>15</v>
      </c>
      <c r="E44" s="85">
        <v>3</v>
      </c>
    </row>
    <row r="45" spans="2:5" x14ac:dyDescent="0.2">
      <c r="B45" s="86" t="s">
        <v>263</v>
      </c>
      <c r="C45" s="87" t="s">
        <v>235</v>
      </c>
      <c r="D45" s="87" t="s">
        <v>286</v>
      </c>
      <c r="E45" s="88">
        <v>0</v>
      </c>
    </row>
    <row r="46" spans="2:5" x14ac:dyDescent="0.2">
      <c r="B46" s="89"/>
      <c r="C46" s="90"/>
      <c r="D46" s="90" t="s">
        <v>285</v>
      </c>
      <c r="E46" s="91">
        <v>1</v>
      </c>
    </row>
    <row r="47" spans="2:5" x14ac:dyDescent="0.2">
      <c r="B47" s="92"/>
      <c r="C47" s="93"/>
      <c r="D47" s="93" t="s">
        <v>287</v>
      </c>
      <c r="E47" s="94">
        <v>2</v>
      </c>
    </row>
    <row r="48" spans="2:5" x14ac:dyDescent="0.2">
      <c r="B48" s="95" t="s">
        <v>264</v>
      </c>
      <c r="C48" s="96" t="s">
        <v>7</v>
      </c>
      <c r="D48" s="96" t="s">
        <v>46</v>
      </c>
      <c r="E48" s="97">
        <v>1</v>
      </c>
    </row>
    <row r="49" spans="2:5" x14ac:dyDescent="0.2">
      <c r="B49" s="98"/>
      <c r="C49" s="99"/>
      <c r="D49" s="99" t="s">
        <v>47</v>
      </c>
      <c r="E49" s="100">
        <v>2</v>
      </c>
    </row>
    <row r="50" spans="2:5" x14ac:dyDescent="0.2">
      <c r="B50" s="98"/>
      <c r="C50" s="99"/>
      <c r="D50" s="99" t="s">
        <v>48</v>
      </c>
      <c r="E50" s="100">
        <v>3</v>
      </c>
    </row>
    <row r="51" spans="2:5" x14ac:dyDescent="0.2">
      <c r="B51" s="101"/>
      <c r="C51" s="102"/>
      <c r="D51" s="102" t="s">
        <v>49</v>
      </c>
      <c r="E51" s="103">
        <v>4</v>
      </c>
    </row>
  </sheetData>
  <phoneticPr fontId="1" type="noConversion"/>
  <pageMargins left="0.75" right="0.75" top="1" bottom="1" header="0.5" footer="0.5"/>
  <pageSetup scale="71" orientation="landscape" horizontalDpi="0"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9" sqref="F29"/>
    </sheetView>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Data Set Values</vt:lpstr>
      <vt:lpstr>Data Set With Coding</vt:lpstr>
      <vt:lpstr>Raw Responses</vt:lpstr>
      <vt:lpstr>Survey Questions</vt:lpstr>
      <vt:lpstr>Response Options</vt:lpstr>
      <vt:lpstr>Extra Sheet</vt:lpstr>
      <vt:lpstr>'Data Set Values'!CreditCard</vt:lpstr>
      <vt:lpstr>'Data Set With Coding'!CreditCard</vt:lpstr>
      <vt:lpstr>'Data Set Values'!Language</vt:lpstr>
      <vt:lpstr>'Data Set With Coding'!Language</vt:lpstr>
      <vt:lpstr>'Data Set Values'!Living</vt:lpstr>
      <vt:lpstr>'Data Set With Coding'!Living</vt:lpstr>
      <vt:lpstr>'Data Set Values'!Mobile</vt:lpstr>
      <vt:lpstr>'Data Set With Coding'!Mobile</vt:lpstr>
      <vt:lpstr>'Data Set Values'!Music</vt:lpstr>
      <vt:lpstr>'Data Set With Coding'!Music</vt:lpstr>
      <vt:lpstr>'Data Set Values'!Newspaper</vt:lpstr>
      <vt:lpstr>'Data Set With Coding'!Newspaper</vt:lpstr>
      <vt:lpstr>'Data Set Values'!OpSystem</vt:lpstr>
      <vt:lpstr>'Data Set With Coding'!OpSystem</vt:lpstr>
      <vt:lpstr>'Data Set Values'!PCAccess</vt:lpstr>
      <vt:lpstr>'Data Set With Coding'!PCAccess</vt:lpstr>
      <vt:lpstr>'Data Set Values'!Print_Area</vt:lpstr>
      <vt:lpstr>'Data Set With Coding'!Print_Area</vt:lpstr>
      <vt:lpstr>'Data Set Values'!Print_Titles</vt:lpstr>
      <vt:lpstr>'Data Set With Coding'!Print_Titles</vt:lpstr>
      <vt:lpstr>'Data Set Values'!Textbook</vt:lpstr>
      <vt:lpstr>'Data Set With Coding'!Textbook</vt:lpstr>
      <vt:lpstr>'Data Set Values'!University</vt:lpstr>
      <vt:lpstr>'Data Set With Coding'!University</vt:lpstr>
      <vt:lpstr>'Data Set Values'!UsedLinux</vt:lpstr>
      <vt:lpstr>'Data Set With Coding'!UsedLinux</vt:lpstr>
    </vt:vector>
  </TitlesOfParts>
  <Company>The McGraw-Hill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Student Survey (n = 158)</dc:title>
  <dc:subject>Survey Data (LearningStats)</dc:subject>
  <dc:creator>David P. Doane</dc:creator>
  <dc:description>Copyright (c) 2008 by McGraw-Hill.  This material is intended solely for educational use by licensed users of LearningStats. It may not be copied or resold for profit.</dc:description>
  <cp:lastModifiedBy>David P. Doane</cp:lastModifiedBy>
  <cp:lastPrinted>2007-06-25T16:40:57Z</cp:lastPrinted>
  <dcterms:created xsi:type="dcterms:W3CDTF">2007-04-23T21:01:04Z</dcterms:created>
  <dcterms:modified xsi:type="dcterms:W3CDTF">2012-08-03T15:21:41Z</dcterms:modified>
</cp:coreProperties>
</file>