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1115" windowHeight="7680" tabRatio="762" firstSheet="1" activeTab="1"/>
  </bookViews>
  <sheets>
    <sheet name="ChartDataSheet_" sheetId="7" state="hidden" r:id="rId1"/>
    <sheet name="Data - Sorted" sheetId="3" r:id="rId2"/>
    <sheet name="Data - RAND" sheetId="8" r:id="rId3"/>
    <sheet name="MegaStat1 - Default" sheetId="5" r:id="rId4"/>
    <sheet name="MegaStat2 - Annotated" sheetId="4" r:id="rId5"/>
    <sheet name="MegaStat3 - Logs" sheetId="6" r:id="rId6"/>
    <sheet name="Extra Sheet" sheetId="2" r:id="rId7"/>
  </sheets>
  <definedNames>
    <definedName name="_xlnm.Print_Area" localSheetId="2">'Data - RAND'!$A$1:$G$381</definedName>
    <definedName name="_xlnm.Print_Area" localSheetId="1">'Data - Sorted'!$A$1:$F$381</definedName>
    <definedName name="_xlnm.Print_Titles" localSheetId="2">'Data - RAND'!$1:$3</definedName>
    <definedName name="_xlnm.Print_Titles" localSheetId="1">'Data - Sorted'!$1:$3</definedName>
  </definedNames>
  <calcPr calcId="145621"/>
</workbook>
</file>

<file path=xl/calcChain.xml><?xml version="1.0" encoding="utf-8"?>
<calcChain xmlns="http://schemas.openxmlformats.org/spreadsheetml/2006/main">
  <c r="H365" i="8" l="1"/>
  <c r="H364" i="8"/>
  <c r="H363" i="8"/>
  <c r="H362" i="8"/>
  <c r="H361" i="8"/>
  <c r="H360" i="8"/>
  <c r="H359" i="8"/>
  <c r="H358" i="8"/>
  <c r="H357" i="8"/>
  <c r="H356" i="8"/>
  <c r="H355" i="8"/>
  <c r="H354" i="8"/>
  <c r="H353" i="8"/>
  <c r="H352" i="8"/>
  <c r="H351" i="8"/>
  <c r="H350" i="8"/>
  <c r="H349" i="8"/>
  <c r="H348" i="8"/>
  <c r="H347" i="8"/>
  <c r="H346" i="8"/>
  <c r="H345" i="8"/>
  <c r="H344" i="8"/>
  <c r="H343" i="8"/>
  <c r="H342" i="8"/>
  <c r="H341" i="8"/>
  <c r="H340" i="8"/>
  <c r="H339" i="8"/>
  <c r="H338" i="8"/>
  <c r="H337" i="8"/>
  <c r="H336" i="8"/>
  <c r="H335" i="8"/>
  <c r="H334" i="8"/>
  <c r="H333" i="8"/>
  <c r="H332" i="8"/>
  <c r="H331" i="8"/>
  <c r="H330" i="8"/>
  <c r="H329" i="8"/>
  <c r="H328" i="8"/>
  <c r="H327" i="8"/>
  <c r="H326" i="8"/>
  <c r="H325" i="8"/>
  <c r="H324" i="8"/>
  <c r="H323" i="8"/>
  <c r="H322" i="8"/>
  <c r="H321" i="8"/>
  <c r="H320" i="8"/>
  <c r="H319" i="8"/>
  <c r="H318" i="8"/>
  <c r="H317" i="8"/>
  <c r="H316" i="8"/>
  <c r="H315" i="8"/>
  <c r="H314" i="8"/>
  <c r="H313" i="8"/>
  <c r="H312" i="8"/>
  <c r="H311" i="8"/>
  <c r="H310" i="8"/>
  <c r="H309" i="8"/>
  <c r="H308" i="8"/>
  <c r="H307" i="8"/>
  <c r="H306" i="8"/>
  <c r="H305" i="8"/>
  <c r="H304" i="8"/>
  <c r="H303" i="8"/>
  <c r="H302" i="8"/>
  <c r="H301" i="8"/>
  <c r="H300" i="8"/>
  <c r="H299" i="8"/>
  <c r="H298" i="8"/>
  <c r="H297" i="8"/>
  <c r="H296" i="8"/>
  <c r="H295" i="8"/>
  <c r="H294" i="8"/>
  <c r="H293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6" i="8"/>
  <c r="H275" i="8"/>
  <c r="H274" i="8"/>
  <c r="H273" i="8"/>
  <c r="H272" i="8"/>
  <c r="H271" i="8"/>
  <c r="H270" i="8"/>
  <c r="H269" i="8"/>
  <c r="H268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1" i="8"/>
  <c r="H250" i="8"/>
  <c r="H249" i="8"/>
  <c r="H248" i="8"/>
  <c r="H247" i="8"/>
  <c r="H246" i="8"/>
  <c r="H245" i="8"/>
  <c r="H244" i="8"/>
  <c r="H243" i="8"/>
  <c r="H242" i="8"/>
  <c r="H241" i="8"/>
  <c r="H240" i="8"/>
  <c r="H239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3" i="8"/>
  <c r="H212" i="8"/>
  <c r="H211" i="8"/>
  <c r="H210" i="8"/>
  <c r="H209" i="8"/>
  <c r="H208" i="8"/>
  <c r="H207" i="8"/>
  <c r="H206" i="8"/>
  <c r="H205" i="8"/>
  <c r="H204" i="8"/>
  <c r="H203" i="8"/>
  <c r="H202" i="8"/>
  <c r="H201" i="8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4" i="3"/>
  <c r="A125" i="4" l="1"/>
  <c r="B125" i="4" s="1"/>
  <c r="A124" i="4"/>
  <c r="C124" i="4" s="1"/>
  <c r="A123" i="4"/>
  <c r="B123" i="4" s="1"/>
  <c r="A122" i="4"/>
  <c r="C122" i="4" s="1"/>
  <c r="A121" i="4"/>
  <c r="B121" i="4" s="1"/>
  <c r="A120" i="4"/>
  <c r="C120" i="4" s="1"/>
  <c r="A119" i="4"/>
  <c r="B119" i="4" s="1"/>
  <c r="A118" i="4"/>
  <c r="C118" i="4" s="1"/>
  <c r="D107" i="4"/>
  <c r="E107" i="4" s="1"/>
  <c r="F107" i="4" s="1"/>
  <c r="D108" i="4"/>
  <c r="E108" i="4" s="1"/>
  <c r="F108" i="4" s="1"/>
  <c r="D109" i="4"/>
  <c r="E109" i="4" s="1"/>
  <c r="F109" i="4" s="1"/>
  <c r="D110" i="4"/>
  <c r="E110" i="4" s="1"/>
  <c r="F110" i="4" s="1"/>
  <c r="D111" i="4"/>
  <c r="E111" i="4" s="1"/>
  <c r="F111" i="4" s="1"/>
  <c r="D112" i="4"/>
  <c r="E112" i="4" s="1"/>
  <c r="F112" i="4" s="1"/>
  <c r="D113" i="4"/>
  <c r="E113" i="4" s="1"/>
  <c r="F113" i="4" s="1"/>
  <c r="D114" i="4"/>
  <c r="E114" i="4" s="1"/>
  <c r="F114" i="4" s="1"/>
  <c r="D106" i="4"/>
  <c r="E106" i="4" s="1"/>
  <c r="F106" i="4" s="1"/>
  <c r="F92" i="4"/>
  <c r="D92" i="4"/>
  <c r="C125" i="4" l="1"/>
  <c r="B124" i="4"/>
  <c r="C123" i="4"/>
  <c r="B122" i="4"/>
  <c r="C121" i="4"/>
  <c r="B120" i="4"/>
  <c r="C119" i="4"/>
  <c r="B118" i="4"/>
</calcChain>
</file>

<file path=xl/sharedStrings.xml><?xml version="1.0" encoding="utf-8"?>
<sst xmlns="http://schemas.openxmlformats.org/spreadsheetml/2006/main" count="1686" uniqueCount="792">
  <si>
    <t xml:space="preserve">Mark A Ernst </t>
  </si>
  <si>
    <t>H&amp;R Block</t>
  </si>
  <si>
    <t xml:space="preserve">Frank P Filipps </t>
  </si>
  <si>
    <t>Radian Group</t>
  </si>
  <si>
    <t xml:space="preserve">Joseph R Ficalora </t>
  </si>
  <si>
    <t>New York Community</t>
  </si>
  <si>
    <t xml:space="preserve">Jeffrey S Lorberbaum </t>
  </si>
  <si>
    <t>Mohawk Industries</t>
  </si>
  <si>
    <t xml:space="preserve">Joseph V Vumbacco </t>
  </si>
  <si>
    <t>Health Management</t>
  </si>
  <si>
    <t xml:space="preserve">Steven R Appleton </t>
  </si>
  <si>
    <t>Micron Technology</t>
  </si>
  <si>
    <t xml:space="preserve">R David Yost </t>
  </si>
  <si>
    <t>AmerisourceBergen</t>
  </si>
  <si>
    <t xml:space="preserve">Edward J Kelly III </t>
  </si>
  <si>
    <t>Mercantile Bkshs</t>
  </si>
  <si>
    <t xml:space="preserve">William J Post </t>
  </si>
  <si>
    <t>Pinnacle West</t>
  </si>
  <si>
    <t xml:space="preserve">Jure Sola </t>
  </si>
  <si>
    <t>Sanmina-SCI</t>
  </si>
  <si>
    <t xml:space="preserve">Terry Considine </t>
  </si>
  <si>
    <t>Apartment Investment</t>
  </si>
  <si>
    <t xml:space="preserve">Howard R Levine </t>
  </si>
  <si>
    <t>Family Dollar Stores</t>
  </si>
  <si>
    <t xml:space="preserve">Glenn F Tilton </t>
  </si>
  <si>
    <t>UAL</t>
  </si>
  <si>
    <t xml:space="preserve">Thomas E Hoaglin </t>
  </si>
  <si>
    <t>Huntington Bancshs</t>
  </si>
  <si>
    <t xml:space="preserve">David Simon </t>
  </si>
  <si>
    <t>Simon Property Group</t>
  </si>
  <si>
    <t xml:space="preserve">Robert D Walter </t>
  </si>
  <si>
    <t>Cardinal Health</t>
  </si>
  <si>
    <t xml:space="preserve">William V Hickey </t>
  </si>
  <si>
    <t>Sealed Air</t>
  </si>
  <si>
    <t xml:space="preserve">John J Schiff Jr </t>
  </si>
  <si>
    <t>Cincinnati Financial</t>
  </si>
  <si>
    <t xml:space="preserve">Steven A Ballmer </t>
  </si>
  <si>
    <t>Microsoft</t>
  </si>
  <si>
    <t xml:space="preserve">C B Hudson </t>
  </si>
  <si>
    <t>Torchmark</t>
  </si>
  <si>
    <t xml:space="preserve">Dane A Miller </t>
  </si>
  <si>
    <t>Biomet</t>
  </si>
  <si>
    <t xml:space="preserve">James D Sinegal </t>
  </si>
  <si>
    <t>Costco Wholesale</t>
  </si>
  <si>
    <t xml:space="preserve">Scott Kriens </t>
  </si>
  <si>
    <t>Juniper Networks</t>
  </si>
  <si>
    <t xml:space="preserve">Felix E Wright </t>
  </si>
  <si>
    <t>Leggett &amp; Platt</t>
  </si>
  <si>
    <t xml:space="preserve">Donald E Graham </t>
  </si>
  <si>
    <t>Washington Post</t>
  </si>
  <si>
    <t xml:space="preserve">John Bucksbaum </t>
  </si>
  <si>
    <t>General Growth Prop</t>
  </si>
  <si>
    <t xml:space="preserve">Warren E Buffett </t>
  </si>
  <si>
    <t>Berkshire Hathaway</t>
  </si>
  <si>
    <t xml:space="preserve">Jeffrey P Bezos </t>
  </si>
  <si>
    <t>Amazon.com</t>
  </si>
  <si>
    <t xml:space="preserve">Richard D Kinder </t>
  </si>
  <si>
    <t>Kinder Morgan</t>
  </si>
  <si>
    <t>Company</t>
  </si>
  <si>
    <t>Total Comp ($thou)</t>
  </si>
  <si>
    <t>Age</t>
  </si>
  <si>
    <t xml:space="preserve">Terry S Semel </t>
  </si>
  <si>
    <t>Yahoo</t>
  </si>
  <si>
    <t xml:space="preserve">Barry Diller </t>
  </si>
  <si>
    <t>IAC/InterActiveCorp</t>
  </si>
  <si>
    <t xml:space="preserve">William W McGuire </t>
  </si>
  <si>
    <t>UnitedHealth Group</t>
  </si>
  <si>
    <t xml:space="preserve">Howard Solomon </t>
  </si>
  <si>
    <t>Forest Labs</t>
  </si>
  <si>
    <t xml:space="preserve">George David </t>
  </si>
  <si>
    <t>United Technologies</t>
  </si>
  <si>
    <t xml:space="preserve">Lew Frankfort </t>
  </si>
  <si>
    <t>Coach</t>
  </si>
  <si>
    <t xml:space="preserve">Edwin M Crawford </t>
  </si>
  <si>
    <t>Caremark Rx</t>
  </si>
  <si>
    <t xml:space="preserve">Ray R Irani </t>
  </si>
  <si>
    <t>Occidental Petroleum</t>
  </si>
  <si>
    <t xml:space="preserve">Angelo R Mozilo </t>
  </si>
  <si>
    <t>Countrywide Financial</t>
  </si>
  <si>
    <t xml:space="preserve">Richard D Fairbank </t>
  </si>
  <si>
    <t>Capital One Financial</t>
  </si>
  <si>
    <t xml:space="preserve">Richard M Kovacevich </t>
  </si>
  <si>
    <t>Wells Fargo</t>
  </si>
  <si>
    <t xml:space="preserve">Robert I Toll </t>
  </si>
  <si>
    <t>Toll Brothers</t>
  </si>
  <si>
    <t xml:space="preserve">Lawrence J Ellison </t>
  </si>
  <si>
    <t>Oracle</t>
  </si>
  <si>
    <t xml:space="preserve">William E Greehey </t>
  </si>
  <si>
    <t>Valero Energy</t>
  </si>
  <si>
    <t xml:space="preserve">Irwin M Jacobs </t>
  </si>
  <si>
    <t>Qualcomm</t>
  </si>
  <si>
    <t xml:space="preserve">Rodney B Mott </t>
  </si>
  <si>
    <t>Intl Steel Group</t>
  </si>
  <si>
    <t xml:space="preserve">John T Chambers </t>
  </si>
  <si>
    <t>Cisco Systems</t>
  </si>
  <si>
    <t xml:space="preserve">Richard S Fuld Jr </t>
  </si>
  <si>
    <t>Lehman Bros Holdings</t>
  </si>
  <si>
    <t xml:space="preserve">Bruce E Karatz </t>
  </si>
  <si>
    <t>KB Home</t>
  </si>
  <si>
    <t xml:space="preserve">Jerry A Grundhofer </t>
  </si>
  <si>
    <t>US Bancorp</t>
  </si>
  <si>
    <t xml:space="preserve">Bob R Simpson </t>
  </si>
  <si>
    <t>XTO Energy</t>
  </si>
  <si>
    <t xml:space="preserve">Dwight C Schar </t>
  </si>
  <si>
    <t>NVR</t>
  </si>
  <si>
    <t xml:space="preserve">James R Tobin </t>
  </si>
  <si>
    <t>Boston Scientific</t>
  </si>
  <si>
    <t xml:space="preserve">Raymond V Gilmartin </t>
  </si>
  <si>
    <t>Merck &amp; Co</t>
  </si>
  <si>
    <t xml:space="preserve">Frederick W Smith </t>
  </si>
  <si>
    <t>FedEx</t>
  </si>
  <si>
    <t xml:space="preserve">Larry A Mizel </t>
  </si>
  <si>
    <t>MDC Holdings</t>
  </si>
  <si>
    <t xml:space="preserve">Nicholas D Chabraja </t>
  </si>
  <si>
    <t>General Dynamics</t>
  </si>
  <si>
    <t xml:space="preserve">Douglas L Rock </t>
  </si>
  <si>
    <t>Smith International</t>
  </si>
  <si>
    <t xml:space="preserve">Jerald G Fishman </t>
  </si>
  <si>
    <t>Analog Devices</t>
  </si>
  <si>
    <t xml:space="preserve">William P Foley II </t>
  </si>
  <si>
    <t>Fidelity National Finl</t>
  </si>
  <si>
    <t xml:space="preserve">Philip J Purcell </t>
  </si>
  <si>
    <t>Morgan Stanley</t>
  </si>
  <si>
    <t xml:space="preserve">John G Drosdick </t>
  </si>
  <si>
    <t>Sunoco</t>
  </si>
  <si>
    <t xml:space="preserve">Jay Sugarman </t>
  </si>
  <si>
    <t>iStar Financial</t>
  </si>
  <si>
    <t xml:space="preserve">W James Farrell </t>
  </si>
  <si>
    <t>Illinois Tool Works</t>
  </si>
  <si>
    <t xml:space="preserve">Paul M Montrone </t>
  </si>
  <si>
    <t>Fisher Scientific</t>
  </si>
  <si>
    <t xml:space="preserve">Stephen F Bollenbach </t>
  </si>
  <si>
    <t>Hilton Hotels</t>
  </si>
  <si>
    <t xml:space="preserve">Timothy M Donahue </t>
  </si>
  <si>
    <t>Nextel Commun</t>
  </si>
  <si>
    <t xml:space="preserve">Willem P Roelandts </t>
  </si>
  <si>
    <t>Xilinx</t>
  </si>
  <si>
    <t xml:space="preserve">Edward M Liddy </t>
  </si>
  <si>
    <t>Allstate</t>
  </si>
  <si>
    <t xml:space="preserve">James E Cayne </t>
  </si>
  <si>
    <t>Bear Stearns Cos</t>
  </si>
  <si>
    <t xml:space="preserve">David C Novak </t>
  </si>
  <si>
    <t>Yum Brands</t>
  </si>
  <si>
    <t xml:space="preserve">Lee R Raymond </t>
  </si>
  <si>
    <t>ExxonMobil</t>
  </si>
  <si>
    <t xml:space="preserve">Richard K Davidson </t>
  </si>
  <si>
    <t>Union Pacific</t>
  </si>
  <si>
    <t xml:space="preserve">Larry C Glasscock </t>
  </si>
  <si>
    <t>WellPoint</t>
  </si>
  <si>
    <t xml:space="preserve">Lawrence F Probst III </t>
  </si>
  <si>
    <t>Electronic Arts</t>
  </si>
  <si>
    <t xml:space="preserve">Edward H Linde </t>
  </si>
  <si>
    <t>Boston Properties</t>
  </si>
  <si>
    <t xml:space="preserve">Henry R Silverman </t>
  </si>
  <si>
    <t>Cendant</t>
  </si>
  <si>
    <t xml:space="preserve">John W Thompson </t>
  </si>
  <si>
    <t>Symantec</t>
  </si>
  <si>
    <t xml:space="preserve">Robert J Ulrich </t>
  </si>
  <si>
    <t>Target</t>
  </si>
  <si>
    <t xml:space="preserve">Robert L Nardelli </t>
  </si>
  <si>
    <t>Home Depot</t>
  </si>
  <si>
    <t xml:space="preserve">John W Rowe </t>
  </si>
  <si>
    <t>Aetna</t>
  </si>
  <si>
    <t xml:space="preserve">Todd S Nelson </t>
  </si>
  <si>
    <t>Apollo-Education Group</t>
  </si>
  <si>
    <t xml:space="preserve">J W Stewart </t>
  </si>
  <si>
    <t>BJ Services</t>
  </si>
  <si>
    <t xml:space="preserve">J Terrence Lanni </t>
  </si>
  <si>
    <t>MGM Mirage</t>
  </si>
  <si>
    <t xml:space="preserve">Bobby S Shackouls </t>
  </si>
  <si>
    <t>Burlington Resources</t>
  </si>
  <si>
    <t xml:space="preserve">Thos E Capps </t>
  </si>
  <si>
    <t>Dominion Resources</t>
  </si>
  <si>
    <t xml:space="preserve">Raymond A Mason </t>
  </si>
  <si>
    <t>Legg Mason</t>
  </si>
  <si>
    <t xml:space="preserve">William R Berkley </t>
  </si>
  <si>
    <t>WR Berkley</t>
  </si>
  <si>
    <t xml:space="preserve">George W Buckley </t>
  </si>
  <si>
    <t>Brunswick</t>
  </si>
  <si>
    <t xml:space="preserve">Sumner M Redstone </t>
  </si>
  <si>
    <t>Viacom</t>
  </si>
  <si>
    <t xml:space="preserve">Stuart A Miller </t>
  </si>
  <si>
    <t>Lennar</t>
  </si>
  <si>
    <t xml:space="preserve">Henri A Termeer </t>
  </si>
  <si>
    <t>Genzyme</t>
  </si>
  <si>
    <t xml:space="preserve">William B Harrison Jr </t>
  </si>
  <si>
    <t>JPMorgan Chase</t>
  </si>
  <si>
    <t xml:space="preserve">Kenneth I Chenault </t>
  </si>
  <si>
    <t>American Express</t>
  </si>
  <si>
    <t xml:space="preserve">Brian L Halla </t>
  </si>
  <si>
    <t>Natl Semiconductor</t>
  </si>
  <si>
    <t xml:space="preserve">Thomas M Ryan </t>
  </si>
  <si>
    <t>CVS</t>
  </si>
  <si>
    <t xml:space="preserve">Bruce Chizen </t>
  </si>
  <si>
    <t>Adobe Systems</t>
  </si>
  <si>
    <t xml:space="preserve">Reuben Mark </t>
  </si>
  <si>
    <t>Colgate-Palmolive</t>
  </si>
  <si>
    <t xml:space="preserve">Edward E Whitacre Jr </t>
  </si>
  <si>
    <t>SBC Communications</t>
  </si>
  <si>
    <t xml:space="preserve">K Rupert Murdoch </t>
  </si>
  <si>
    <t>News Corp</t>
  </si>
  <si>
    <t xml:space="preserve">David J Lesar </t>
  </si>
  <si>
    <t>Halliburton</t>
  </si>
  <si>
    <t xml:space="preserve">Norman H Wesley </t>
  </si>
  <si>
    <t>Fortune Brands</t>
  </si>
  <si>
    <t xml:space="preserve">James J Mulva </t>
  </si>
  <si>
    <t>ConocoPhillips</t>
  </si>
  <si>
    <t xml:space="preserve">Harold W McGraw III </t>
  </si>
  <si>
    <t>McGraw-Hill Cos</t>
  </si>
  <si>
    <t xml:space="preserve">J Raymond Elliott </t>
  </si>
  <si>
    <t>Zimmer Holdings</t>
  </si>
  <si>
    <t xml:space="preserve">Robert G Wilmers </t>
  </si>
  <si>
    <t>M&amp;T Bank</t>
  </si>
  <si>
    <t xml:space="preserve">J Willard Marriott Jr </t>
  </si>
  <si>
    <t>Marriott Intl</t>
  </si>
  <si>
    <t xml:space="preserve">Lewis B Campbell </t>
  </si>
  <si>
    <t>Textron</t>
  </si>
  <si>
    <t xml:space="preserve">Kerry K Killinger </t>
  </si>
  <si>
    <t>Washington Mutual</t>
  </si>
  <si>
    <t xml:space="preserve">John C Martin </t>
  </si>
  <si>
    <t>Gilead Sciences</t>
  </si>
  <si>
    <t xml:space="preserve">James E Rogers </t>
  </si>
  <si>
    <t>Cinergy</t>
  </si>
  <si>
    <t xml:space="preserve">Samuel J Palmisano </t>
  </si>
  <si>
    <t>IBM</t>
  </si>
  <si>
    <t xml:space="preserve">Steven A Burd </t>
  </si>
  <si>
    <t>Safeway</t>
  </si>
  <si>
    <t xml:space="preserve">Alan L Boeckmann </t>
  </si>
  <si>
    <t>Fluor</t>
  </si>
  <si>
    <t xml:space="preserve">Andrea Jung </t>
  </si>
  <si>
    <t>Avon Products</t>
  </si>
  <si>
    <t xml:space="preserve">Henry A McKinnell </t>
  </si>
  <si>
    <t>Pfizer</t>
  </si>
  <si>
    <t xml:space="preserve">Kenneth L Schroeder </t>
  </si>
  <si>
    <t>KLA-Tencor</t>
  </si>
  <si>
    <t xml:space="preserve">J Steven Whisler </t>
  </si>
  <si>
    <t>Phelps Dodge</t>
  </si>
  <si>
    <t xml:space="preserve">Steven S Reinemund </t>
  </si>
  <si>
    <t>PepsiCo</t>
  </si>
  <si>
    <t xml:space="preserve">Frederic M Poses </t>
  </si>
  <si>
    <t>American Standard</t>
  </si>
  <si>
    <t xml:space="preserve">Jeffrey A Rich </t>
  </si>
  <si>
    <t>Affiliated Computer</t>
  </si>
  <si>
    <t xml:space="preserve">Stephen L Baum </t>
  </si>
  <si>
    <t>Sempra Energy</t>
  </si>
  <si>
    <t xml:space="preserve">Ara K Hovnanian </t>
  </si>
  <si>
    <t>Hovnanian Enterprises</t>
  </si>
  <si>
    <t xml:space="preserve">John H Hammergren </t>
  </si>
  <si>
    <t>McKesson</t>
  </si>
  <si>
    <t xml:space="preserve">H Edward Hanway </t>
  </si>
  <si>
    <t>Cigna</t>
  </si>
  <si>
    <t xml:space="preserve">Craig R Barrett </t>
  </si>
  <si>
    <t>Intel</t>
  </si>
  <si>
    <t xml:space="preserve">Joseph W Luter III </t>
  </si>
  <si>
    <t>Smithfield Foods</t>
  </si>
  <si>
    <t xml:space="preserve">Thomas A Renyi </t>
  </si>
  <si>
    <t>Bank of New York</t>
  </si>
  <si>
    <t xml:space="preserve">Robert A Eckert </t>
  </si>
  <si>
    <t>Mattel</t>
  </si>
  <si>
    <t xml:space="preserve">Paul J Curlander </t>
  </si>
  <si>
    <t>Lexmark International</t>
  </si>
  <si>
    <t xml:space="preserve">Alexander M Cutler </t>
  </si>
  <si>
    <t>Eaton</t>
  </si>
  <si>
    <t xml:space="preserve">Jeffrey R Immelt </t>
  </si>
  <si>
    <t>General Electric</t>
  </si>
  <si>
    <t xml:space="preserve">Alston D Correll </t>
  </si>
  <si>
    <t>Georgia-Pacific</t>
  </si>
  <si>
    <t xml:space="preserve">Donald J Tomnitz </t>
  </si>
  <si>
    <t>DR Horton</t>
  </si>
  <si>
    <t xml:space="preserve">Alan G Lafley </t>
  </si>
  <si>
    <t>Procter &amp; Gamble</t>
  </si>
  <si>
    <t xml:space="preserve">William R Johnson </t>
  </si>
  <si>
    <t>HJ Heinz</t>
  </si>
  <si>
    <t xml:space="preserve">Donald K Peterson </t>
  </si>
  <si>
    <t>Avaya</t>
  </si>
  <si>
    <t xml:space="preserve">Ivan G Seidenberg </t>
  </si>
  <si>
    <t>Verizon Commun</t>
  </si>
  <si>
    <t xml:space="preserve">Gregg L Engles </t>
  </si>
  <si>
    <t>Dean Foods</t>
  </si>
  <si>
    <t>Exelon</t>
  </si>
  <si>
    <t xml:space="preserve">Jon A Boscia </t>
  </si>
  <si>
    <t>Lincoln National</t>
  </si>
  <si>
    <t xml:space="preserve">Vernon W Hill II </t>
  </si>
  <si>
    <t>Commerce Bancorp</t>
  </si>
  <si>
    <t xml:space="preserve">Marion O Sandler </t>
  </si>
  <si>
    <t>Golden West Finl</t>
  </si>
  <si>
    <t xml:space="preserve">John F Gifford </t>
  </si>
  <si>
    <t>Maxim Integrated Prods</t>
  </si>
  <si>
    <t xml:space="preserve">Mark G Papa </t>
  </si>
  <si>
    <t>EOG Resources</t>
  </si>
  <si>
    <t xml:space="preserve">John T Cahill </t>
  </si>
  <si>
    <t>Pepsi Bottling Group</t>
  </si>
  <si>
    <t xml:space="preserve">George A Schaefer Jr </t>
  </si>
  <si>
    <t>Fifth Third Bancorp</t>
  </si>
  <si>
    <t xml:space="preserve">Peter Cartwright </t>
  </si>
  <si>
    <t>Calpine</t>
  </si>
  <si>
    <t xml:space="preserve">J Wayne Leonard </t>
  </si>
  <si>
    <t>Entergy</t>
  </si>
  <si>
    <t xml:space="preserve">Richard D Parsons </t>
  </si>
  <si>
    <t>Time Warner</t>
  </si>
  <si>
    <t xml:space="preserve">Gary W Loveman </t>
  </si>
  <si>
    <t>Harrah's Entertain</t>
  </si>
  <si>
    <t xml:space="preserve">R David Hoover </t>
  </si>
  <si>
    <t>Ball</t>
  </si>
  <si>
    <t xml:space="preserve">Ronald L Sargent </t>
  </si>
  <si>
    <t>Staples</t>
  </si>
  <si>
    <t xml:space="preserve">David R Goode </t>
  </si>
  <si>
    <t>Norfolk Southern</t>
  </si>
  <si>
    <t xml:space="preserve">Aubrey K McClendon </t>
  </si>
  <si>
    <t>Chesapeake Energy</t>
  </si>
  <si>
    <t xml:space="preserve">W James McNerney Jr </t>
  </si>
  <si>
    <t>3M</t>
  </si>
  <si>
    <t xml:space="preserve">John H Tyson </t>
  </si>
  <si>
    <t>Tyson Foods</t>
  </si>
  <si>
    <t xml:space="preserve">Leonard H Roberts </t>
  </si>
  <si>
    <t>RadioShack</t>
  </si>
  <si>
    <t xml:space="preserve">Edward J Ludwig </t>
  </si>
  <si>
    <t>Becton Dickinson</t>
  </si>
  <si>
    <t xml:space="preserve">Richard H Lenny </t>
  </si>
  <si>
    <t>Hershey Foods</t>
  </si>
  <si>
    <t xml:space="preserve">Arthur F Ryan </t>
  </si>
  <si>
    <t>Prudential Financial</t>
  </si>
  <si>
    <t xml:space="preserve">Matthew K Rose </t>
  </si>
  <si>
    <t>Burlington Santa Fe</t>
  </si>
  <si>
    <t xml:space="preserve">Emanuel J Friedman </t>
  </si>
  <si>
    <t>Friedman Billings</t>
  </si>
  <si>
    <t xml:space="preserve">David M Cote </t>
  </si>
  <si>
    <t>Honeywell</t>
  </si>
  <si>
    <t xml:space="preserve">G Kennedy Thompson </t>
  </si>
  <si>
    <t>Wachovia</t>
  </si>
  <si>
    <t xml:space="preserve">Paul R Charron </t>
  </si>
  <si>
    <t>Liz Claiborne</t>
  </si>
  <si>
    <t xml:space="preserve">C Dowd Ritter </t>
  </si>
  <si>
    <t>AmSouth Bancorp</t>
  </si>
  <si>
    <t xml:space="preserve">Matthew D Serra </t>
  </si>
  <si>
    <t>Foot Locker</t>
  </si>
  <si>
    <t xml:space="preserve">Robert H Benmosche </t>
  </si>
  <si>
    <t>MetLife</t>
  </si>
  <si>
    <t xml:space="preserve">Dennis H Reilley </t>
  </si>
  <si>
    <t>Praxair</t>
  </si>
  <si>
    <t xml:space="preserve">R Lawrence Montgomery </t>
  </si>
  <si>
    <t>Kohl's</t>
  </si>
  <si>
    <t xml:space="preserve">Robert L Moody </t>
  </si>
  <si>
    <t>American Natl Ins</t>
  </si>
  <si>
    <t xml:space="preserve">Leslie M Muma </t>
  </si>
  <si>
    <t>Fiserv</t>
  </si>
  <si>
    <t xml:space="preserve">Glenn M Renwick </t>
  </si>
  <si>
    <t>Progressive</t>
  </si>
  <si>
    <t xml:space="preserve">H Lee Scott Jr </t>
  </si>
  <si>
    <t>Wal-Mart Stores</t>
  </si>
  <si>
    <t xml:space="preserve">F Duane Ackerman </t>
  </si>
  <si>
    <t>BellSouth</t>
  </si>
  <si>
    <t xml:space="preserve">Daniel P Amos </t>
  </si>
  <si>
    <t>Aflac</t>
  </si>
  <si>
    <t xml:space="preserve">G Richard Wagoner Jr </t>
  </si>
  <si>
    <t>General Motors</t>
  </si>
  <si>
    <t xml:space="preserve">David A Daberko </t>
  </si>
  <si>
    <t>National City</t>
  </si>
  <si>
    <t xml:space="preserve">Bruce Rohde </t>
  </si>
  <si>
    <t>ConAgra Foods</t>
  </si>
  <si>
    <t xml:space="preserve">John M Barth </t>
  </si>
  <si>
    <t>Johnson Controls</t>
  </si>
  <si>
    <t xml:space="preserve">Michael D Eisner </t>
  </si>
  <si>
    <t>Walt Disney</t>
  </si>
  <si>
    <t xml:space="preserve">Nolan D Archibald </t>
  </si>
  <si>
    <t>Black &amp; Decker</t>
  </si>
  <si>
    <t xml:space="preserve">David W Dorman </t>
  </si>
  <si>
    <t>AT&amp;T</t>
  </si>
  <si>
    <t xml:space="preserve">David J O'Reilly </t>
  </si>
  <si>
    <t>ChevronTexaco</t>
  </si>
  <si>
    <t xml:space="preserve">Irl F Engelhardt </t>
  </si>
  <si>
    <t>Peabody Energy</t>
  </si>
  <si>
    <t xml:space="preserve">Robert E Rossiter </t>
  </si>
  <si>
    <t>Lear</t>
  </si>
  <si>
    <t xml:space="preserve">Van B Honeycutt </t>
  </si>
  <si>
    <t>Computer Sciences</t>
  </si>
  <si>
    <t xml:space="preserve">Eugene R McGrath </t>
  </si>
  <si>
    <t>Consolidated Edison</t>
  </si>
  <si>
    <t xml:space="preserve">Thomas P Mac Mahon </t>
  </si>
  <si>
    <t>Laboratory Corp Amer</t>
  </si>
  <si>
    <t xml:space="preserve">Raymond W LeBoeuf </t>
  </si>
  <si>
    <t>PPG Industries</t>
  </si>
  <si>
    <t xml:space="preserve">Terry J Lundgren </t>
  </si>
  <si>
    <t>Federated Dept Strs</t>
  </si>
  <si>
    <t xml:space="preserve">Arthur F Weinbach </t>
  </si>
  <si>
    <t>Automatic Data</t>
  </si>
  <si>
    <t xml:space="preserve">Kenneth D Lewis </t>
  </si>
  <si>
    <t>Bank of America</t>
  </si>
  <si>
    <t xml:space="preserve">Richard A Manoogian </t>
  </si>
  <si>
    <t>Masco</t>
  </si>
  <si>
    <t xml:space="preserve">William A Osborn </t>
  </si>
  <si>
    <t>Northern Trust</t>
  </si>
  <si>
    <t xml:space="preserve">Sidney Taurel </t>
  </si>
  <si>
    <t>Eli Lilly and Co</t>
  </si>
  <si>
    <t xml:space="preserve">Scott G McNealy </t>
  </si>
  <si>
    <t>Sun Microsystems</t>
  </si>
  <si>
    <t xml:space="preserve">David N Farr </t>
  </si>
  <si>
    <t>Emerson Electric</t>
  </si>
  <si>
    <t xml:space="preserve">John E Bryson </t>
  </si>
  <si>
    <t>Edison International</t>
  </si>
  <si>
    <t xml:space="preserve">Lawrence R Johnston </t>
  </si>
  <si>
    <t>Albertsons</t>
  </si>
  <si>
    <t xml:space="preserve">George E Bull III </t>
  </si>
  <si>
    <t>Redwood Trust</t>
  </si>
  <si>
    <t xml:space="preserve">Edmond J English </t>
  </si>
  <si>
    <t>TJX Cos</t>
  </si>
  <si>
    <t xml:space="preserve">Ronald D Sugar </t>
  </si>
  <si>
    <t>Northrop Grumman</t>
  </si>
  <si>
    <t xml:space="preserve">David T Brown </t>
  </si>
  <si>
    <t>Owens Corning</t>
  </si>
  <si>
    <t xml:space="preserve">Ronald E Hermance Jr </t>
  </si>
  <si>
    <t>Hudson City Bancorp</t>
  </si>
  <si>
    <t xml:space="preserve">David W Bernauer </t>
  </si>
  <si>
    <t>Walgreen</t>
  </si>
  <si>
    <t xml:space="preserve">Joseph M Tucci </t>
  </si>
  <si>
    <t>EMC</t>
  </si>
  <si>
    <t xml:space="preserve">Louis C Camilleri </t>
  </si>
  <si>
    <t>Altria Group</t>
  </si>
  <si>
    <t xml:space="preserve">Leslie H Wexner </t>
  </si>
  <si>
    <t>Limited Brands</t>
  </si>
  <si>
    <t xml:space="preserve">Robert A Essner </t>
  </si>
  <si>
    <t>Wyeth</t>
  </si>
  <si>
    <t xml:space="preserve">Christopher J Nassetta </t>
  </si>
  <si>
    <t>Host Marriott</t>
  </si>
  <si>
    <t xml:space="preserve">Richard C Vie </t>
  </si>
  <si>
    <t>Unitrin</t>
  </si>
  <si>
    <t xml:space="preserve">Luke R Corbett </t>
  </si>
  <si>
    <t>Kerr-McGee</t>
  </si>
  <si>
    <t xml:space="preserve">James H Blanchard </t>
  </si>
  <si>
    <t>Synovus Finl</t>
  </si>
  <si>
    <t xml:space="preserve">Thomas J Falk </t>
  </si>
  <si>
    <t>Kimberly-Clark</t>
  </si>
  <si>
    <t xml:space="preserve">Lewis Hay III </t>
  </si>
  <si>
    <t>FPL Group</t>
  </si>
  <si>
    <t xml:space="preserve">Russell Goldsmith </t>
  </si>
  <si>
    <t>City National</t>
  </si>
  <si>
    <t xml:space="preserve">Robert W Lane </t>
  </si>
  <si>
    <t>Deere &amp; Co</t>
  </si>
  <si>
    <t xml:space="preserve">Dennis J Kuester </t>
  </si>
  <si>
    <t>Marshall &amp; Ilsley</t>
  </si>
  <si>
    <t xml:space="preserve">William C Weldon </t>
  </si>
  <si>
    <t>Johnson &amp; Johnson</t>
  </si>
  <si>
    <t xml:space="preserve">Wayne W Murdy </t>
  </si>
  <si>
    <t>Newmont Mining</t>
  </si>
  <si>
    <t xml:space="preserve">John Adam Kanas </t>
  </si>
  <si>
    <t>North Fork Bancorp</t>
  </si>
  <si>
    <t xml:space="preserve">Alain J P Belda </t>
  </si>
  <si>
    <t>Alcoa</t>
  </si>
  <si>
    <t xml:space="preserve">Henry M Paulson Jr </t>
  </si>
  <si>
    <t>Goldman Sachs Group</t>
  </si>
  <si>
    <t xml:space="preserve">Richard J Schnieders </t>
  </si>
  <si>
    <t>Sysco</t>
  </si>
  <si>
    <t xml:space="preserve">Michael J Jackson </t>
  </si>
  <si>
    <t>AutoNation</t>
  </si>
  <si>
    <t xml:space="preserve">G Steven Farris </t>
  </si>
  <si>
    <t>Apache</t>
  </si>
  <si>
    <t xml:space="preserve">John D Finnegan </t>
  </si>
  <si>
    <t>Chubb</t>
  </si>
  <si>
    <t xml:space="preserve">Kevin W Sharer </t>
  </si>
  <si>
    <t>Amgen</t>
  </si>
  <si>
    <t xml:space="preserve">Michael S McGavick </t>
  </si>
  <si>
    <t>Safeco</t>
  </si>
  <si>
    <t xml:space="preserve">William Clay Ford Jr </t>
  </si>
  <si>
    <t>Ford Motor</t>
  </si>
  <si>
    <t xml:space="preserve">James E Rohr </t>
  </si>
  <si>
    <t>PNC Financial Services</t>
  </si>
  <si>
    <t xml:space="preserve">Joseph R Tomkinson </t>
  </si>
  <si>
    <t>Impac Mortgage Holding</t>
  </si>
  <si>
    <t xml:space="preserve">Ronald W Dollens </t>
  </si>
  <si>
    <t>Guidant</t>
  </si>
  <si>
    <t xml:space="preserve">James M Kilts </t>
  </si>
  <si>
    <t>Gillette</t>
  </si>
  <si>
    <t xml:space="preserve">John A Allison IV </t>
  </si>
  <si>
    <t>BB&amp;T</t>
  </si>
  <si>
    <t xml:space="preserve">Charles T Fote </t>
  </si>
  <si>
    <t>First Data</t>
  </si>
  <si>
    <t xml:space="preserve">Mark C Pigott </t>
  </si>
  <si>
    <t>Paccar</t>
  </si>
  <si>
    <t xml:space="preserve">Robert J Keegan </t>
  </si>
  <si>
    <t>Goodyear</t>
  </si>
  <si>
    <t xml:space="preserve">Dan F Smith </t>
  </si>
  <si>
    <t>Lyondell Chemical</t>
  </si>
  <si>
    <t xml:space="preserve">Patrick T Stokes </t>
  </si>
  <si>
    <t>Anheuser-Busch Cos</t>
  </si>
  <si>
    <t xml:space="preserve">Richard C Notebaert </t>
  </si>
  <si>
    <t>Qwest Communications</t>
  </si>
  <si>
    <t xml:space="preserve">Douglas H McCorkindale </t>
  </si>
  <si>
    <t>Gannett</t>
  </si>
  <si>
    <t xml:space="preserve">Parker S Kennedy </t>
  </si>
  <si>
    <t>First American</t>
  </si>
  <si>
    <t xml:space="preserve">Scott T Ford </t>
  </si>
  <si>
    <t>Alltel</t>
  </si>
  <si>
    <t xml:space="preserve">Steven R Rogel </t>
  </si>
  <si>
    <t>Weyerhaeuser</t>
  </si>
  <si>
    <t xml:space="preserve">Clarence P Cazalot Jr </t>
  </si>
  <si>
    <t>Marathon Oil</t>
  </si>
  <si>
    <t xml:space="preserve">James L Dolan </t>
  </si>
  <si>
    <t>Cablevision NY Group</t>
  </si>
  <si>
    <t xml:space="preserve">Salomon Levis </t>
  </si>
  <si>
    <t>Doral Financial</t>
  </si>
  <si>
    <t xml:space="preserve">Theodore M Solso </t>
  </si>
  <si>
    <t>Cummins</t>
  </si>
  <si>
    <t xml:space="preserve">Daniel R DiMicco </t>
  </si>
  <si>
    <t>Nucor</t>
  </si>
  <si>
    <t xml:space="preserve">Patricia F Russo </t>
  </si>
  <si>
    <t>Lucent Technologies</t>
  </si>
  <si>
    <t xml:space="preserve">R Scot Sellers </t>
  </si>
  <si>
    <t>Archstone-Smith</t>
  </si>
  <si>
    <t xml:space="preserve">Arthur D Collins Jr </t>
  </si>
  <si>
    <t>Medtronic</t>
  </si>
  <si>
    <t xml:space="preserve">George J Harad </t>
  </si>
  <si>
    <t>OfficeMax</t>
  </si>
  <si>
    <t xml:space="preserve">Joel W Johnson </t>
  </si>
  <si>
    <t>Hormel Foods</t>
  </si>
  <si>
    <t xml:space="preserve">Mayo A Shattuck III </t>
  </si>
  <si>
    <t>Constellation Energy</t>
  </si>
  <si>
    <t xml:space="preserve">Henry L Meyer III </t>
  </si>
  <si>
    <t>KeyCorp</t>
  </si>
  <si>
    <t xml:space="preserve">Gregory T Swienton </t>
  </si>
  <si>
    <t>Ryder System</t>
  </si>
  <si>
    <t xml:space="preserve">Miles D White </t>
  </si>
  <si>
    <t>Abbott Laboratories</t>
  </si>
  <si>
    <t xml:space="preserve">Bruce A Smith </t>
  </si>
  <si>
    <t>Tesoro</t>
  </si>
  <si>
    <t xml:space="preserve">Daniel A Carp </t>
  </si>
  <si>
    <t>Eastman Kodak</t>
  </si>
  <si>
    <t xml:space="preserve">H Lawrence Culp Jr </t>
  </si>
  <si>
    <t>Danaher</t>
  </si>
  <si>
    <t xml:space="preserve">Rick R Holley </t>
  </si>
  <si>
    <t>Plum Creek Timber</t>
  </si>
  <si>
    <t xml:space="preserve">Joseph Neubauer </t>
  </si>
  <si>
    <t>Aramark</t>
  </si>
  <si>
    <t xml:space="preserve">P Anthony Ridder </t>
  </si>
  <si>
    <t>Knight Ridder</t>
  </si>
  <si>
    <t xml:space="preserve">Glen F Post III </t>
  </si>
  <si>
    <t>CenturyTel</t>
  </si>
  <si>
    <t xml:space="preserve">Richard L Keyser </t>
  </si>
  <si>
    <t>WW Grainger</t>
  </si>
  <si>
    <t xml:space="preserve">George L Engelke Jr </t>
  </si>
  <si>
    <t>Astoria Financial</t>
  </si>
  <si>
    <t xml:space="preserve">William B Timmerman </t>
  </si>
  <si>
    <t>Scana</t>
  </si>
  <si>
    <t xml:space="preserve">John B Hess </t>
  </si>
  <si>
    <t>Amerada Hess</t>
  </si>
  <si>
    <t xml:space="preserve">Vincent A Gierer Jr </t>
  </si>
  <si>
    <t>UST</t>
  </si>
  <si>
    <t xml:space="preserve">William Wrigley Jr </t>
  </si>
  <si>
    <t>Wm Wrigley Jr</t>
  </si>
  <si>
    <t xml:space="preserve">Michael J Critelli </t>
  </si>
  <si>
    <t>Pitney Bowes</t>
  </si>
  <si>
    <t xml:space="preserve">Gary L Neale </t>
  </si>
  <si>
    <t>NiSource</t>
  </si>
  <si>
    <t xml:space="preserve">John A Edwardson </t>
  </si>
  <si>
    <t>CDW</t>
  </si>
  <si>
    <t xml:space="preserve">John P Jones III </t>
  </si>
  <si>
    <t>Air Prods &amp; Chems</t>
  </si>
  <si>
    <t xml:space="preserve">John D Wren </t>
  </si>
  <si>
    <t>Omnicom Group</t>
  </si>
  <si>
    <t xml:space="preserve">Donald E Washkewicz </t>
  </si>
  <si>
    <t>Parker-Hannifin</t>
  </si>
  <si>
    <t xml:space="preserve">E Stanley O'Neal </t>
  </si>
  <si>
    <t>Merrill Lynch</t>
  </si>
  <si>
    <t xml:space="preserve">Charles O Holliday Jr </t>
  </si>
  <si>
    <t>EI du Pont de Nemours</t>
  </si>
  <si>
    <t xml:space="preserve">Peter R Dolan </t>
  </si>
  <si>
    <t>Bristol-Myers Squibb</t>
  </si>
  <si>
    <t xml:space="preserve">Gary L Bloom </t>
  </si>
  <si>
    <t>Veritas Software</t>
  </si>
  <si>
    <t xml:space="preserve">J Barry Griswell </t>
  </si>
  <si>
    <t>Principal Financial</t>
  </si>
  <si>
    <t xml:space="preserve">E James Ferland </t>
  </si>
  <si>
    <t>Pub Svc Enterprise</t>
  </si>
  <si>
    <t xml:space="preserve">David L Kyle </t>
  </si>
  <si>
    <t>Oneok</t>
  </si>
  <si>
    <t xml:space="preserve">Anthony F Earley Jr </t>
  </si>
  <si>
    <t>DTE Energy</t>
  </si>
  <si>
    <t xml:space="preserve">Ramani Ayer </t>
  </si>
  <si>
    <t>Hartford Finl Service</t>
  </si>
  <si>
    <t xml:space="preserve">Howard G Phanstiel </t>
  </si>
  <si>
    <t>PacifiCare Health</t>
  </si>
  <si>
    <t xml:space="preserve">Curt S Culver </t>
  </si>
  <si>
    <t>MGIC Investment</t>
  </si>
  <si>
    <t xml:space="preserve">Raj L Gupta </t>
  </si>
  <si>
    <t>Rohm and Haas</t>
  </si>
  <si>
    <t xml:space="preserve">Christopher M Connor </t>
  </si>
  <si>
    <t>Sherwin-Williams</t>
  </si>
  <si>
    <t xml:space="preserve">John D Johns </t>
  </si>
  <si>
    <t>Protective Life</t>
  </si>
  <si>
    <t xml:space="preserve">John A Luke Jr </t>
  </si>
  <si>
    <t>MeadWestvaco</t>
  </si>
  <si>
    <t xml:space="preserve">J Kerry M Clayton </t>
  </si>
  <si>
    <t>Assurant</t>
  </si>
  <si>
    <t xml:space="preserve">Scott D Sheffield </t>
  </si>
  <si>
    <t>Pioneer Natural Res</t>
  </si>
  <si>
    <t xml:space="preserve">Albert L Lord </t>
  </si>
  <si>
    <t>SLM</t>
  </si>
  <si>
    <t xml:space="preserve">Ralph W Babb Jr </t>
  </si>
  <si>
    <t>Comerica</t>
  </si>
  <si>
    <t xml:space="preserve">Michael A Stocker </t>
  </si>
  <si>
    <t>WellChoice</t>
  </si>
  <si>
    <t xml:space="preserve">Robert K Cole </t>
  </si>
  <si>
    <t>New Century Financial</t>
  </si>
  <si>
    <t xml:space="preserve">Mackey J McDonald </t>
  </si>
  <si>
    <t>VF</t>
  </si>
  <si>
    <t xml:space="preserve">Joseph W Saunders </t>
  </si>
  <si>
    <t>Providian Financial</t>
  </si>
  <si>
    <t xml:space="preserve">Robert B Catell </t>
  </si>
  <si>
    <t>KeySpan</t>
  </si>
  <si>
    <t xml:space="preserve">Bradbury H Anderson </t>
  </si>
  <si>
    <t>Best Buy</t>
  </si>
  <si>
    <t xml:space="preserve">Lars Westerberg </t>
  </si>
  <si>
    <t>Autoliv</t>
  </si>
  <si>
    <t xml:space="preserve">D Paul Jones Jr </t>
  </si>
  <si>
    <t>Compass Bancshares</t>
  </si>
  <si>
    <t xml:space="preserve">Joseph Galli Jr </t>
  </si>
  <si>
    <t>Newell Rubbermaid</t>
  </si>
  <si>
    <t xml:space="preserve">Michael L Eskew </t>
  </si>
  <si>
    <t>United Parcel Service</t>
  </si>
  <si>
    <t xml:space="preserve">Anne M Mulcahy </t>
  </si>
  <si>
    <t>Xerox</t>
  </si>
  <si>
    <t xml:space="preserve">G Allen Andreas </t>
  </si>
  <si>
    <t>Archer Daniels</t>
  </si>
  <si>
    <t xml:space="preserve">Charles W Ergen </t>
  </si>
  <si>
    <t>EchoStar Commun</t>
  </si>
  <si>
    <t xml:space="preserve">Jeffrey Noddle </t>
  </si>
  <si>
    <t>Supervalu</t>
  </si>
  <si>
    <t xml:space="preserve">Jack O Bovender Jr </t>
  </si>
  <si>
    <t>HCA</t>
  </si>
  <si>
    <t xml:space="preserve">Ronald L Havner Jr </t>
  </si>
  <si>
    <t>Public Storage</t>
  </si>
  <si>
    <t xml:space="preserve">Daniel C Ustian </t>
  </si>
  <si>
    <t>Navistar Intl</t>
  </si>
  <si>
    <t xml:space="preserve">Jeffrey A Joerres </t>
  </si>
  <si>
    <t>Manpower</t>
  </si>
  <si>
    <t xml:space="preserve">Martin G McGuinn </t>
  </si>
  <si>
    <t>Mellon Finl</t>
  </si>
  <si>
    <t xml:space="preserve">Margaret C Whitman </t>
  </si>
  <si>
    <t>Ebay</t>
  </si>
  <si>
    <t xml:space="preserve">Patrick J Moore </t>
  </si>
  <si>
    <t>Smurfit-Stone</t>
  </si>
  <si>
    <t xml:space="preserve">J Kenneth Glass </t>
  </si>
  <si>
    <t>First Horizon National</t>
  </si>
  <si>
    <t xml:space="preserve">Paul T Hanrahan </t>
  </si>
  <si>
    <t>AES</t>
  </si>
  <si>
    <t xml:space="preserve">J T Battenberg III </t>
  </si>
  <si>
    <t>Delphi</t>
  </si>
  <si>
    <t xml:space="preserve">Paul S Pressler </t>
  </si>
  <si>
    <t>Gap</t>
  </si>
  <si>
    <t xml:space="preserve">Clayton M Jones </t>
  </si>
  <si>
    <t>Rockwell Collins</t>
  </si>
  <si>
    <t xml:space="preserve">Douglas R Conant </t>
  </si>
  <si>
    <t>Campbell Soup</t>
  </si>
  <si>
    <t xml:space="preserve">Claiborne P Deming </t>
  </si>
  <si>
    <t>Murphy Oil</t>
  </si>
  <si>
    <t xml:space="preserve">William F Hecht </t>
  </si>
  <si>
    <t>PPL</t>
  </si>
  <si>
    <t xml:space="preserve">L Phillip Humann </t>
  </si>
  <si>
    <t>SunTrust Banks</t>
  </si>
  <si>
    <t xml:space="preserve">Stephen W Sanger </t>
  </si>
  <si>
    <t>General Mills</t>
  </si>
  <si>
    <t xml:space="preserve">Steven J Malcolm </t>
  </si>
  <si>
    <t>Williams Cos</t>
  </si>
  <si>
    <t xml:space="preserve">James J O'Brien </t>
  </si>
  <si>
    <t>Ashland</t>
  </si>
  <si>
    <t xml:space="preserve">Charles R Williamson </t>
  </si>
  <si>
    <t>Unocal</t>
  </si>
  <si>
    <t xml:space="preserve">John H Eyler Jr </t>
  </si>
  <si>
    <t>Toys `R' Us</t>
  </si>
  <si>
    <t xml:space="preserve">Carl E Jones Jr </t>
  </si>
  <si>
    <t>Regions Financial</t>
  </si>
  <si>
    <t xml:space="preserve">Wayne H Brunetti </t>
  </si>
  <si>
    <t>Xcel Energy</t>
  </si>
  <si>
    <t xml:space="preserve">David E I Pyott </t>
  </si>
  <si>
    <t>Allergan</t>
  </si>
  <si>
    <t xml:space="preserve">Kent B Foster </t>
  </si>
  <si>
    <t>Ingram Micro</t>
  </si>
  <si>
    <t xml:space="preserve">James S Tisch </t>
  </si>
  <si>
    <t>Loews</t>
  </si>
  <si>
    <t xml:space="preserve">Michael B McCallister </t>
  </si>
  <si>
    <t>Humana</t>
  </si>
  <si>
    <t xml:space="preserve">William A Cooper </t>
  </si>
  <si>
    <t>TCF Financial</t>
  </si>
  <si>
    <t xml:space="preserve">J Larry Nichols </t>
  </si>
  <si>
    <t>Devon Energy</t>
  </si>
  <si>
    <t xml:space="preserve">Joseph H Moglia </t>
  </si>
  <si>
    <t>Ameritrade Holding</t>
  </si>
  <si>
    <t xml:space="preserve">Blake W Nordstrom </t>
  </si>
  <si>
    <t>Nordstrom</t>
  </si>
  <si>
    <t xml:space="preserve">J Brian Ferguson </t>
  </si>
  <si>
    <t>Eastman Chemical</t>
  </si>
  <si>
    <t xml:space="preserve">Hector de J Ruiz </t>
  </si>
  <si>
    <t>Advanced Micro</t>
  </si>
  <si>
    <t xml:space="preserve">J Herbert Boydstun </t>
  </si>
  <si>
    <t>Hibernia</t>
  </si>
  <si>
    <t xml:space="preserve">Michael J Ward </t>
  </si>
  <si>
    <t>CSX</t>
  </si>
  <si>
    <t xml:space="preserve">Peter R Huntsman </t>
  </si>
  <si>
    <t>Huntsman</t>
  </si>
  <si>
    <t xml:space="preserve">Steven Roth </t>
  </si>
  <si>
    <t>Vornado Realty</t>
  </si>
  <si>
    <t xml:space="preserve">Frank C Lanza </t>
  </si>
  <si>
    <t>L-3 Communications</t>
  </si>
  <si>
    <t xml:space="preserve">W G Jurgensen </t>
  </si>
  <si>
    <t>Nationwide Financial</t>
  </si>
  <si>
    <t xml:space="preserve">Robert R Bennett </t>
  </si>
  <si>
    <t>Liberty Media</t>
  </si>
  <si>
    <t xml:space="preserve">Wesley W von Schack </t>
  </si>
  <si>
    <t>Energy East</t>
  </si>
  <si>
    <t xml:space="preserve">LeRoy T Carlson Jr </t>
  </si>
  <si>
    <t>Tele &amp; Data Systems</t>
  </si>
  <si>
    <t xml:space="preserve">Alan H Fishman </t>
  </si>
  <si>
    <t>Independence Community</t>
  </si>
  <si>
    <t xml:space="preserve">Kenneth M Jastrow II </t>
  </si>
  <si>
    <t>Temple-Inland</t>
  </si>
  <si>
    <t xml:space="preserve">Richard Sands </t>
  </si>
  <si>
    <t>Constellation Brands</t>
  </si>
  <si>
    <t xml:space="preserve">A C Zucaro </t>
  </si>
  <si>
    <t>Old Republic Intl</t>
  </si>
  <si>
    <t xml:space="preserve">Timothy L Main </t>
  </si>
  <si>
    <t>Jabil Circuit</t>
  </si>
  <si>
    <t xml:space="preserve">Harris H Simmons </t>
  </si>
  <si>
    <t>Zions Bancorp</t>
  </si>
  <si>
    <t xml:space="preserve">Jay S Sidhu </t>
  </si>
  <si>
    <t>Sovereign Bancorp</t>
  </si>
  <si>
    <t xml:space="preserve">Richard L Carrion </t>
  </si>
  <si>
    <t>Popular</t>
  </si>
  <si>
    <t>Log(Total Comp)</t>
  </si>
  <si>
    <t>CEO Compensation in 2005 (n = 362)</t>
  </si>
  <si>
    <t>Frequency Distribution - Quantitative</t>
  </si>
  <si>
    <t xml:space="preserve">  lower</t>
  </si>
  <si>
    <t xml:space="preserve"> </t>
  </si>
  <si>
    <t>upper</t>
  </si>
  <si>
    <t>midpoint</t>
  </si>
  <si>
    <t>width</t>
  </si>
  <si>
    <t xml:space="preserve"> frequency</t>
  </si>
  <si>
    <t xml:space="preserve">percent  </t>
  </si>
  <si>
    <t xml:space="preserve">   frequency</t>
  </si>
  <si>
    <t>percent</t>
  </si>
  <si>
    <t>cumulative</t>
  </si>
  <si>
    <t>&lt;</t>
  </si>
  <si>
    <t>Descriptive statistics</t>
  </si>
  <si>
    <t>count</t>
  </si>
  <si>
    <t xml:space="preserve">Total Comp ($thou) </t>
  </si>
  <si>
    <t>mean</t>
  </si>
  <si>
    <t>sample variance</t>
  </si>
  <si>
    <t>sample standard deviation</t>
  </si>
  <si>
    <t>minimum</t>
  </si>
  <si>
    <t>maximum</t>
  </si>
  <si>
    <t>range</t>
  </si>
  <si>
    <t>O(-1.22)</t>
  </si>
  <si>
    <t>O(-0.76)</t>
  </si>
  <si>
    <t>O(-0.43)</t>
  </si>
  <si>
    <t>O(-0.14)</t>
  </si>
  <si>
    <t>O(+0.14)</t>
  </si>
  <si>
    <t>O(+0.43)</t>
  </si>
  <si>
    <t>O(+0.76)</t>
  </si>
  <si>
    <t>O(+1.22)</t>
  </si>
  <si>
    <t>O(inf.)</t>
  </si>
  <si>
    <t>normal curve GOF</t>
  </si>
  <si>
    <t>p-value</t>
  </si>
  <si>
    <t>chi-square(df=6)</t>
  </si>
  <si>
    <t>E</t>
  </si>
  <si>
    <t>e</t>
  </si>
  <si>
    <t>f</t>
  </si>
  <si>
    <t>(f-e)</t>
  </si>
  <si>
    <r>
      <t>(f-e)</t>
    </r>
    <r>
      <rPr>
        <vertAlign val="superscript"/>
        <sz val="10"/>
        <rFont val="Arial"/>
        <family val="2"/>
      </rPr>
      <t>2</t>
    </r>
  </si>
  <si>
    <r>
      <t>(f-e)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/e</t>
    </r>
  </si>
  <si>
    <t>&lt;-- expected frequency is the same in every bin (362/9)</t>
  </si>
  <si>
    <t>&lt;-- p-value very close to zero (reject normality)</t>
  </si>
  <si>
    <t>&lt;-- using 9 bins of UNEQUAL WIDTH but equal AREA</t>
  </si>
  <si>
    <t>Area to Left</t>
  </si>
  <si>
    <t>PDF Height</t>
  </si>
  <si>
    <t>z</t>
  </si>
  <si>
    <t>INTERPRETATION OF BINS</t>
  </si>
  <si>
    <r>
      <t xml:space="preserve">&lt;-- estimate of </t>
    </r>
    <r>
      <rPr>
        <sz val="10"/>
        <color rgb="FFFF0000"/>
        <rFont val="Symbol"/>
        <family val="1"/>
        <charset val="2"/>
      </rPr>
      <t>m</t>
    </r>
  </si>
  <si>
    <r>
      <t xml:space="preserve">&lt;-- estimate of </t>
    </r>
    <r>
      <rPr>
        <sz val="10"/>
        <color rgb="FFFF0000"/>
        <rFont val="Symbol"/>
        <family val="1"/>
        <charset val="2"/>
      </rPr>
      <t>s</t>
    </r>
  </si>
  <si>
    <t>for fitted normal curve</t>
  </si>
  <si>
    <t>CEO Name</t>
  </si>
  <si>
    <t>1st quartile</t>
  </si>
  <si>
    <t>median</t>
  </si>
  <si>
    <t>3rd quartile</t>
  </si>
  <si>
    <t>interquartile range</t>
  </si>
  <si>
    <t>mode</t>
  </si>
  <si>
    <t>low extremes</t>
  </si>
  <si>
    <t>low outliers</t>
  </si>
  <si>
    <t>high outliers</t>
  </si>
  <si>
    <t>high extremes</t>
  </si>
  <si>
    <t>This worksheet contains values required for MegaStat charts.</t>
  </si>
  <si>
    <t>7/14/2012 7:24.46  (1)</t>
  </si>
  <si>
    <t>Boxplot  7/14/2012 7:24.46</t>
  </si>
  <si>
    <t>Std Z</t>
  </si>
  <si>
    <t>Rand()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</si>
</sst>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0.0000"/>
    <numFmt numFmtId="165" formatCode="#,##0\ ;\-#,##0\ \ \ "/>
    <numFmt numFmtId="166" formatCode="0.0\ \ \ "/>
    <numFmt numFmtId="167" formatCode="0\ \ \ "/>
    <numFmt numFmtId="168" formatCode="0.00\ \ \ "/>
    <numFmt numFmtId="169" formatCode=";;;"/>
    <numFmt numFmtId="170" formatCode="#,##0\ ;\-#,##0\ "/>
    <numFmt numFmtId="171" formatCode="0\ "/>
    <numFmt numFmtId="172" formatCode="#,##0.00\ ;\-#,##0.00\ "/>
    <numFmt numFmtId="173" formatCode="General\ "/>
    <numFmt numFmtId="174" formatCode="0.00E+00\ "/>
    <numFmt numFmtId="175" formatCode="0.00\ "/>
    <numFmt numFmtId="176" formatCode="#,##0.0000\ ;\-#,##0.0000\ \ \ "/>
    <numFmt numFmtId="177" formatCode="#,##0.0000\ ;\-#,##0.0000\ "/>
    <numFmt numFmtId="178" formatCode="0.000"/>
    <numFmt numFmtId="179" formatCode="0.00000"/>
  </numFmts>
  <fonts count="12" x14ac:knownFonts="1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Symbol"/>
      <family val="1"/>
      <charset val="2"/>
    </font>
    <font>
      <b/>
      <i/>
      <sz val="12"/>
      <color theme="2" tint="-0.749992370372631"/>
      <name val="Arial"/>
      <family val="2"/>
    </font>
    <font>
      <b/>
      <i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2" borderId="0" xfId="0" applyNumberFormat="1" applyFill="1"/>
    <xf numFmtId="164" fontId="0" fillId="0" borderId="0" xfId="0" applyNumberFormat="1"/>
    <xf numFmtId="164" fontId="0" fillId="3" borderId="0" xfId="0" applyNumberFormat="1" applyFill="1"/>
    <xf numFmtId="0" fontId="3" fillId="0" borderId="0" xfId="0" applyFont="1"/>
    <xf numFmtId="0" fontId="4" fillId="0" borderId="0" xfId="0" applyFont="1"/>
    <xf numFmtId="165" fontId="2" fillId="0" borderId="1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2" fillId="0" borderId="1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3" fillId="0" borderId="0" xfId="0" applyNumberFormat="1" applyFont="1"/>
    <xf numFmtId="168" fontId="2" fillId="0" borderId="1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3" fillId="0" borderId="0" xfId="0" applyNumberFormat="1" applyFont="1"/>
    <xf numFmtId="167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5" fontId="3" fillId="0" borderId="4" xfId="0" applyNumberFormat="1" applyFont="1" applyBorder="1" applyAlignment="1">
      <alignment horizontal="right"/>
    </xf>
    <xf numFmtId="166" fontId="3" fillId="0" borderId="4" xfId="0" applyNumberFormat="1" applyFont="1" applyBorder="1"/>
    <xf numFmtId="165" fontId="3" fillId="0" borderId="4" xfId="0" applyNumberFormat="1" applyFont="1" applyBorder="1"/>
    <xf numFmtId="167" fontId="3" fillId="0" borderId="4" xfId="0" applyNumberFormat="1" applyFont="1" applyBorder="1"/>
    <xf numFmtId="168" fontId="3" fillId="0" borderId="4" xfId="0" applyNumberFormat="1" applyFont="1" applyBorder="1"/>
    <xf numFmtId="169" fontId="3" fillId="0" borderId="0" xfId="0" applyNumberFormat="1" applyFont="1" applyAlignment="1">
      <alignment horizontal="right"/>
    </xf>
    <xf numFmtId="169" fontId="3" fillId="0" borderId="0" xfId="0" applyNumberFormat="1" applyFont="1"/>
    <xf numFmtId="165" fontId="6" fillId="0" borderId="1" xfId="0" quotePrefix="1" applyNumberFormat="1" applyFont="1" applyBorder="1" applyAlignment="1">
      <alignment horizontal="center"/>
    </xf>
    <xf numFmtId="170" fontId="3" fillId="0" borderId="0" xfId="0" quotePrefix="1" applyNumberFormat="1" applyFont="1" applyAlignment="1">
      <alignment horizontal="right"/>
    </xf>
    <xf numFmtId="170" fontId="3" fillId="0" borderId="4" xfId="0" quotePrefix="1" applyNumberFormat="1" applyFont="1" applyBorder="1" applyAlignment="1">
      <alignment horizontal="right"/>
    </xf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71" fontId="3" fillId="0" borderId="0" xfId="0" applyNumberFormat="1" applyFont="1"/>
    <xf numFmtId="172" fontId="3" fillId="0" borderId="0" xfId="0" applyNumberFormat="1" applyFont="1"/>
    <xf numFmtId="173" fontId="3" fillId="0" borderId="0" xfId="0" applyNumberFormat="1" applyFont="1"/>
    <xf numFmtId="174" fontId="3" fillId="4" borderId="0" xfId="0" applyNumberFormat="1" applyFont="1" applyFill="1"/>
    <xf numFmtId="175" fontId="3" fillId="0" borderId="0" xfId="0" applyNumberFormat="1" applyFont="1"/>
    <xf numFmtId="0" fontId="3" fillId="0" borderId="6" xfId="0" applyFont="1" applyBorder="1" applyAlignment="1">
      <alignment horizontal="center"/>
    </xf>
    <xf numFmtId="175" fontId="3" fillId="0" borderId="6" xfId="0" applyNumberFormat="1" applyFont="1" applyBorder="1" applyAlignment="1">
      <alignment horizontal="center"/>
    </xf>
    <xf numFmtId="171" fontId="3" fillId="0" borderId="6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2" fontId="8" fillId="0" borderId="0" xfId="0" applyNumberFormat="1" applyFont="1"/>
    <xf numFmtId="170" fontId="3" fillId="0" borderId="0" xfId="0" applyNumberFormat="1" applyFont="1"/>
    <xf numFmtId="0" fontId="3" fillId="0" borderId="0" xfId="0" applyFont="1" applyBorder="1"/>
    <xf numFmtId="2" fontId="3" fillId="0" borderId="0" xfId="0" applyNumberFormat="1" applyFont="1"/>
    <xf numFmtId="2" fontId="0" fillId="0" borderId="0" xfId="0" applyNumberFormat="1"/>
    <xf numFmtId="0" fontId="2" fillId="0" borderId="0" xfId="0" applyFont="1"/>
    <xf numFmtId="164" fontId="0" fillId="0" borderId="6" xfId="0" applyNumberFormat="1" applyBorder="1"/>
    <xf numFmtId="2" fontId="2" fillId="0" borderId="0" xfId="0" applyNumberFormat="1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8" fillId="0" borderId="0" xfId="0" applyFont="1"/>
    <xf numFmtId="176" fontId="2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0" xfId="0" applyNumberFormat="1" applyFont="1"/>
    <xf numFmtId="176" fontId="3" fillId="0" borderId="4" xfId="0" applyNumberFormat="1" applyFont="1" applyBorder="1" applyAlignment="1">
      <alignment horizontal="right"/>
    </xf>
    <xf numFmtId="176" fontId="3" fillId="0" borderId="4" xfId="0" applyNumberFormat="1" applyFont="1" applyBorder="1"/>
    <xf numFmtId="176" fontId="6" fillId="0" borderId="1" xfId="0" quotePrefix="1" applyNumberFormat="1" applyFont="1" applyBorder="1" applyAlignment="1">
      <alignment horizontal="center"/>
    </xf>
    <xf numFmtId="177" fontId="3" fillId="0" borderId="0" xfId="0" quotePrefix="1" applyNumberFormat="1" applyFont="1" applyAlignment="1">
      <alignment horizontal="right"/>
    </xf>
    <xf numFmtId="177" fontId="3" fillId="0" borderId="4" xfId="0" quotePrefix="1" applyNumberFormat="1" applyFont="1" applyBorder="1" applyAlignment="1">
      <alignment horizontal="right"/>
    </xf>
    <xf numFmtId="178" fontId="0" fillId="0" borderId="0" xfId="0" applyNumberFormat="1"/>
    <xf numFmtId="178" fontId="0" fillId="5" borderId="0" xfId="0" applyNumberFormat="1" applyFill="1"/>
    <xf numFmtId="179" fontId="0" fillId="0" borderId="0" xfId="0" applyNumberFormat="1" applyAlignment="1">
      <alignment horizontal="center"/>
    </xf>
    <xf numFmtId="0" fontId="10" fillId="0" borderId="0" xfId="0" applyFont="1"/>
    <xf numFmtId="0" fontId="11" fillId="6" borderId="0" xfId="0" applyFont="1" applyFill="1"/>
    <xf numFmtId="0" fontId="11" fillId="6" borderId="0" xfId="0" applyFont="1" applyFill="1" applyAlignment="1">
      <alignment horizontal="right"/>
    </xf>
    <xf numFmtId="164" fontId="0" fillId="7" borderId="0" xfId="0" applyNumberFormat="1" applyFill="1"/>
    <xf numFmtId="0" fontId="11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'MegaStat1 - Default'!$B$31:$B$78</c:f>
              <c:numCache>
                <c:formatCode>#,##0\ ;\-#,##0\ </c:formatCode>
                <c:ptCount val="48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 formatCode=";;;">
                  <c:v>234999.99</c:v>
                </c:pt>
              </c:numCache>
            </c:numRef>
          </c:cat>
          <c:val>
            <c:numRef>
              <c:f>'MegaStat1 - Default'!$H$31:$H$78</c:f>
              <c:numCache>
                <c:formatCode>0.00\ \ \ </c:formatCode>
                <c:ptCount val="48"/>
                <c:pt idx="0">
                  <c:v>41.436464088397791</c:v>
                </c:pt>
                <c:pt idx="1">
                  <c:v>22.928176795580111</c:v>
                </c:pt>
                <c:pt idx="2">
                  <c:v>13.535911602209943</c:v>
                </c:pt>
                <c:pt idx="3">
                  <c:v>6.6298342541436464</c:v>
                </c:pt>
                <c:pt idx="4">
                  <c:v>3.5911602209944751</c:v>
                </c:pt>
                <c:pt idx="5">
                  <c:v>1.6574585635359116</c:v>
                </c:pt>
                <c:pt idx="6">
                  <c:v>3.3149171270718232</c:v>
                </c:pt>
                <c:pt idx="7">
                  <c:v>1.9337016574585635</c:v>
                </c:pt>
                <c:pt idx="8">
                  <c:v>1.3812154696132597</c:v>
                </c:pt>
                <c:pt idx="9">
                  <c:v>0.27624309392265189</c:v>
                </c:pt>
                <c:pt idx="10">
                  <c:v>0.55248618784530379</c:v>
                </c:pt>
                <c:pt idx="11">
                  <c:v>0.55248618784530379</c:v>
                </c:pt>
                <c:pt idx="12">
                  <c:v>0.27624309392265189</c:v>
                </c:pt>
                <c:pt idx="13">
                  <c:v>0</c:v>
                </c:pt>
                <c:pt idx="14">
                  <c:v>0</c:v>
                </c:pt>
                <c:pt idx="15">
                  <c:v>0.27624309392265189</c:v>
                </c:pt>
                <c:pt idx="16">
                  <c:v>0</c:v>
                </c:pt>
                <c:pt idx="17">
                  <c:v>0.55248618784530379</c:v>
                </c:pt>
                <c:pt idx="18">
                  <c:v>0.27624309392265189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0.27624309392265189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0.27624309392265189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0.27624309392265189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9000960"/>
        <c:axId val="169002880"/>
      </c:barChart>
      <c:catAx>
        <c:axId val="16900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Comp ($thou)</a:t>
                </a:r>
              </a:p>
            </c:rich>
          </c:tx>
          <c:overlay val="0"/>
        </c:title>
        <c:numFmt formatCode="#,##0\ ;\-#,##0\ 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69002880"/>
        <c:crosses val="autoZero"/>
        <c:auto val="1"/>
        <c:lblAlgn val="ctr"/>
        <c:lblOffset val="100"/>
        <c:noMultiLvlLbl val="0"/>
      </c:catAx>
      <c:valAx>
        <c:axId val="169002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69000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lt1">
                  <a:shade val="50000"/>
                </a:schemeClr>
              </a:solidFill>
            </a:ln>
          </c:spPr>
          <c:xVal>
            <c:numRef>
              <c:f>'MegaStat2 - Annotated'!$A$118:$A$125</c:f>
              <c:numCache>
                <c:formatCode>0.00</c:formatCode>
                <c:ptCount val="8"/>
                <c:pt idx="0">
                  <c:v>-1.2206403488473501</c:v>
                </c:pt>
                <c:pt idx="1">
                  <c:v>-0.76470967378638721</c:v>
                </c:pt>
                <c:pt idx="2">
                  <c:v>-0.43072729929545767</c:v>
                </c:pt>
                <c:pt idx="3">
                  <c:v>-0.13971029888186212</c:v>
                </c:pt>
                <c:pt idx="4">
                  <c:v>0.13971029888186212</c:v>
                </c:pt>
                <c:pt idx="5">
                  <c:v>0.4307272992954575</c:v>
                </c:pt>
                <c:pt idx="6">
                  <c:v>0.76470967378638721</c:v>
                </c:pt>
                <c:pt idx="7">
                  <c:v>1.2206403488473503</c:v>
                </c:pt>
              </c:numCache>
            </c:numRef>
          </c:xVal>
          <c:yVal>
            <c:numRef>
              <c:f>'MegaStat2 - Annotated'!$B$118:$B$125</c:f>
              <c:numCache>
                <c:formatCode>0.0000</c:formatCode>
                <c:ptCount val="8"/>
                <c:pt idx="0">
                  <c:v>0.18939510112030675</c:v>
                </c:pt>
                <c:pt idx="1">
                  <c:v>0.29780124568103972</c:v>
                </c:pt>
                <c:pt idx="2">
                  <c:v>0.36359977467531773</c:v>
                </c:pt>
                <c:pt idx="3">
                  <c:v>0.39506774715151055</c:v>
                </c:pt>
                <c:pt idx="4">
                  <c:v>0.39506774715151055</c:v>
                </c:pt>
                <c:pt idx="5">
                  <c:v>0.36359977467531773</c:v>
                </c:pt>
                <c:pt idx="6">
                  <c:v>0.29780124568103972</c:v>
                </c:pt>
                <c:pt idx="7">
                  <c:v>0.18939510112030669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975808"/>
        <c:axId val="169977344"/>
      </c:scatterChart>
      <c:valAx>
        <c:axId val="169975808"/>
        <c:scaling>
          <c:orientation val="minMax"/>
          <c:max val="2"/>
          <c:min val="-2"/>
        </c:scaling>
        <c:delete val="0"/>
        <c:axPos val="b"/>
        <c:numFmt formatCode="0.00" sourceLinked="1"/>
        <c:majorTickMark val="out"/>
        <c:minorTickMark val="none"/>
        <c:tickLblPos val="nextTo"/>
        <c:crossAx val="169977344"/>
        <c:crossesAt val="-2"/>
        <c:crossBetween val="midCat"/>
      </c:valAx>
      <c:valAx>
        <c:axId val="169977344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69975808"/>
        <c:crossesAt val="-2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'MegaStat2 - Annotated'!$B$6:$B$53</c:f>
              <c:numCache>
                <c:formatCode>#,##0\ ;\-#,##0\ </c:formatCode>
                <c:ptCount val="48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 formatCode=";;;">
                  <c:v>234999.99</c:v>
                </c:pt>
              </c:numCache>
            </c:numRef>
          </c:cat>
          <c:val>
            <c:numRef>
              <c:f>'MegaStat2 - Annotated'!$H$6:$H$53</c:f>
              <c:numCache>
                <c:formatCode>0.00\ \ \ </c:formatCode>
                <c:ptCount val="48"/>
                <c:pt idx="0">
                  <c:v>41.436464088397791</c:v>
                </c:pt>
                <c:pt idx="1">
                  <c:v>22.928176795580111</c:v>
                </c:pt>
                <c:pt idx="2">
                  <c:v>13.535911602209943</c:v>
                </c:pt>
                <c:pt idx="3">
                  <c:v>6.6298342541436464</c:v>
                </c:pt>
                <c:pt idx="4">
                  <c:v>3.5911602209944751</c:v>
                </c:pt>
                <c:pt idx="5">
                  <c:v>1.6574585635359116</c:v>
                </c:pt>
                <c:pt idx="6">
                  <c:v>3.3149171270718232</c:v>
                </c:pt>
                <c:pt idx="7">
                  <c:v>1.9337016574585635</c:v>
                </c:pt>
                <c:pt idx="8">
                  <c:v>1.3812154696132597</c:v>
                </c:pt>
                <c:pt idx="9">
                  <c:v>0.27624309392265189</c:v>
                </c:pt>
                <c:pt idx="10">
                  <c:v>0.55248618784530379</c:v>
                </c:pt>
                <c:pt idx="11">
                  <c:v>0.55248618784530379</c:v>
                </c:pt>
                <c:pt idx="12">
                  <c:v>0.27624309392265189</c:v>
                </c:pt>
                <c:pt idx="13">
                  <c:v>0</c:v>
                </c:pt>
                <c:pt idx="14">
                  <c:v>0</c:v>
                </c:pt>
                <c:pt idx="15">
                  <c:v>0.27624309392265189</c:v>
                </c:pt>
                <c:pt idx="16">
                  <c:v>0</c:v>
                </c:pt>
                <c:pt idx="17">
                  <c:v>0.55248618784530379</c:v>
                </c:pt>
                <c:pt idx="18">
                  <c:v>0.27624309392265189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0.27624309392265189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0.27624309392265189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0.27624309392265189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9987072"/>
        <c:axId val="170022016"/>
      </c:barChart>
      <c:catAx>
        <c:axId val="16998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Compensation ($ thousands)</a:t>
                </a:r>
              </a:p>
            </c:rich>
          </c:tx>
          <c:overlay val="0"/>
        </c:title>
        <c:numFmt formatCode="#,##0\ ;\-#,##0\ 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022016"/>
        <c:crosses val="autoZero"/>
        <c:auto val="1"/>
        <c:lblAlgn val="ctr"/>
        <c:lblOffset val="100"/>
        <c:noMultiLvlLbl val="0"/>
      </c:catAx>
      <c:valAx>
        <c:axId val="170022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69987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'MegaStat3 - Logs'!$B$6:$B$15</c:f>
              <c:numCache>
                <c:formatCode>#,##0.0000\ ;\-#,##0.0000\ </c:formatCode>
                <c:ptCount val="10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 formatCode=";;;">
                  <c:v>5.4999989999999999</c:v>
                </c:pt>
              </c:numCache>
            </c:numRef>
          </c:cat>
          <c:val>
            <c:numRef>
              <c:f>'MegaStat3 - Logs'!$H$6:$H$15</c:f>
              <c:numCache>
                <c:formatCode>0.00\ \ \ </c:formatCode>
                <c:ptCount val="10"/>
                <c:pt idx="0">
                  <c:v>0.27624309392265189</c:v>
                </c:pt>
                <c:pt idx="1">
                  <c:v>0.27624309392265189</c:v>
                </c:pt>
                <c:pt idx="2">
                  <c:v>0.55248618784530379</c:v>
                </c:pt>
                <c:pt idx="3">
                  <c:v>2.2099447513812152</c:v>
                </c:pt>
                <c:pt idx="4">
                  <c:v>20.441988950276244</c:v>
                </c:pt>
                <c:pt idx="5">
                  <c:v>40.607734806629836</c:v>
                </c:pt>
                <c:pt idx="6">
                  <c:v>25.966850828729282</c:v>
                </c:pt>
                <c:pt idx="7">
                  <c:v>8.8397790055248606</c:v>
                </c:pt>
                <c:pt idx="8">
                  <c:v>0.82872928176795579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70099840"/>
        <c:axId val="170101760"/>
      </c:barChart>
      <c:catAx>
        <c:axId val="17009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Log(Total Comp)</a:t>
                </a:r>
              </a:p>
            </c:rich>
          </c:tx>
          <c:layout/>
          <c:overlay val="0"/>
        </c:title>
        <c:numFmt formatCode="#,##0.0000\ ;\-#,##0.0000\ 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101760"/>
        <c:crosses val="autoZero"/>
        <c:auto val="1"/>
        <c:lblAlgn val="ctr"/>
        <c:lblOffset val="100"/>
        <c:noMultiLvlLbl val="0"/>
      </c:catAx>
      <c:valAx>
        <c:axId val="170101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7009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BoxPlot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ChartDataSheet_!$B$4:$B$16</c:f>
              <c:numCache>
                <c:formatCode>General</c:formatCode>
                <c:ptCount val="13"/>
                <c:pt idx="0">
                  <c:v>0</c:v>
                </c:pt>
                <c:pt idx="1">
                  <c:v>3194.25</c:v>
                </c:pt>
                <c:pt idx="2">
                  <c:v>3194.25</c:v>
                </c:pt>
                <c:pt idx="3">
                  <c:v>6504.5</c:v>
                </c:pt>
                <c:pt idx="4">
                  <c:v>6504.5</c:v>
                </c:pt>
                <c:pt idx="5">
                  <c:v>6504.5</c:v>
                </c:pt>
                <c:pt idx="6">
                  <c:v>13596</c:v>
                </c:pt>
                <c:pt idx="7">
                  <c:v>13596</c:v>
                </c:pt>
                <c:pt idx="8">
                  <c:v>29144</c:v>
                </c:pt>
                <c:pt idx="9">
                  <c:v>13596</c:v>
                </c:pt>
                <c:pt idx="10">
                  <c:v>13596</c:v>
                </c:pt>
                <c:pt idx="11">
                  <c:v>3194.25</c:v>
                </c:pt>
                <c:pt idx="12">
                  <c:v>3194.25</c:v>
                </c:pt>
              </c:numCache>
            </c:numRef>
          </c:xVal>
          <c:yVal>
            <c:numRef>
              <c:f>ChartDataSheet_!$A$4:$A$16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ChartDataSheet_!$B$21:$B$22</c:f>
              <c:numCache>
                <c:formatCode>General</c:formatCode>
                <c:ptCount val="2"/>
                <c:pt idx="0">
                  <c:v>29198.625</c:v>
                </c:pt>
                <c:pt idx="1">
                  <c:v>29198.625</c:v>
                </c:pt>
              </c:numCache>
            </c:numRef>
          </c:xVal>
          <c:yVal>
            <c:numRef>
              <c:f>ChartDataSheet_!$A$21:$A$22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ChartDataSheet_!$B$23:$B$24</c:f>
              <c:numCache>
                <c:formatCode>General</c:formatCode>
                <c:ptCount val="2"/>
                <c:pt idx="0">
                  <c:v>44801.25</c:v>
                </c:pt>
                <c:pt idx="1">
                  <c:v>44801.25</c:v>
                </c:pt>
              </c:numCache>
            </c:numRef>
          </c:xVal>
          <c:yVal>
            <c:numRef>
              <c:f>ChartDataSheet_!$A$23:$A$24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  <a:effectLst/>
          </c:spPr>
          <c:marker>
            <c:symbol val="circle"/>
            <c:size val="4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ChartDataSheet_!$B$25:$B$61</c:f>
              <c:numCache>
                <c:formatCode>General</c:formatCode>
                <c:ptCount val="37"/>
                <c:pt idx="0">
                  <c:v>31155</c:v>
                </c:pt>
                <c:pt idx="1">
                  <c:v>31430</c:v>
                </c:pt>
                <c:pt idx="2">
                  <c:v>31825</c:v>
                </c:pt>
                <c:pt idx="3">
                  <c:v>32633</c:v>
                </c:pt>
                <c:pt idx="4">
                  <c:v>32929</c:v>
                </c:pt>
                <c:pt idx="5">
                  <c:v>33436</c:v>
                </c:pt>
                <c:pt idx="6">
                  <c:v>33713</c:v>
                </c:pt>
                <c:pt idx="7">
                  <c:v>33905</c:v>
                </c:pt>
                <c:pt idx="8">
                  <c:v>34219</c:v>
                </c:pt>
                <c:pt idx="9">
                  <c:v>34352</c:v>
                </c:pt>
                <c:pt idx="10">
                  <c:v>34400</c:v>
                </c:pt>
                <c:pt idx="11">
                  <c:v>34562</c:v>
                </c:pt>
                <c:pt idx="12">
                  <c:v>36410</c:v>
                </c:pt>
                <c:pt idx="13">
                  <c:v>37787</c:v>
                </c:pt>
                <c:pt idx="14">
                  <c:v>38149</c:v>
                </c:pt>
                <c:pt idx="15">
                  <c:v>38234</c:v>
                </c:pt>
                <c:pt idx="16">
                  <c:v>38335</c:v>
                </c:pt>
                <c:pt idx="17">
                  <c:v>38584</c:v>
                </c:pt>
                <c:pt idx="18">
                  <c:v>38816</c:v>
                </c:pt>
                <c:pt idx="19">
                  <c:v>40132</c:v>
                </c:pt>
                <c:pt idx="20">
                  <c:v>40178</c:v>
                </c:pt>
                <c:pt idx="21">
                  <c:v>42747</c:v>
                </c:pt>
                <c:pt idx="22">
                  <c:v>44422</c:v>
                </c:pt>
                <c:pt idx="23">
                  <c:v>44875</c:v>
                </c:pt>
                <c:pt idx="24">
                  <c:v>45804</c:v>
                </c:pt>
                <c:pt idx="25">
                  <c:v>50240</c:v>
                </c:pt>
                <c:pt idx="26">
                  <c:v>53083</c:v>
                </c:pt>
                <c:pt idx="27">
                  <c:v>56660</c:v>
                </c:pt>
                <c:pt idx="28">
                  <c:v>56956</c:v>
                </c:pt>
                <c:pt idx="29">
                  <c:v>64136</c:v>
                </c:pt>
                <c:pt idx="30">
                  <c:v>77864</c:v>
                </c:pt>
                <c:pt idx="31">
                  <c:v>86481</c:v>
                </c:pt>
                <c:pt idx="32">
                  <c:v>88712</c:v>
                </c:pt>
                <c:pt idx="33">
                  <c:v>92116</c:v>
                </c:pt>
                <c:pt idx="34">
                  <c:v>124774</c:v>
                </c:pt>
                <c:pt idx="35">
                  <c:v>156168</c:v>
                </c:pt>
                <c:pt idx="36">
                  <c:v>230554</c:v>
                </c:pt>
              </c:numCache>
            </c:numRef>
          </c:xVal>
          <c:yVal>
            <c:numRef>
              <c:f>ChartDataSheet_!$A$25:$A$61</c:f>
              <c:numCache>
                <c:formatCode>General</c:formatCode>
                <c:ptCount val="37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1.8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1.8</c:v>
                </c:pt>
                <c:pt idx="25">
                  <c:v>1.8</c:v>
                </c:pt>
                <c:pt idx="26">
                  <c:v>1.8</c:v>
                </c:pt>
                <c:pt idx="27">
                  <c:v>1.8</c:v>
                </c:pt>
                <c:pt idx="28">
                  <c:v>1.8</c:v>
                </c:pt>
                <c:pt idx="29">
                  <c:v>1.8</c:v>
                </c:pt>
                <c:pt idx="30">
                  <c:v>1.8</c:v>
                </c:pt>
                <c:pt idx="31">
                  <c:v>1.8</c:v>
                </c:pt>
                <c:pt idx="32">
                  <c:v>1.8</c:v>
                </c:pt>
                <c:pt idx="33">
                  <c:v>1.8</c:v>
                </c:pt>
                <c:pt idx="34">
                  <c:v>1.8</c:v>
                </c:pt>
                <c:pt idx="35">
                  <c:v>1.8</c:v>
                </c:pt>
                <c:pt idx="36">
                  <c:v>1.8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436288"/>
        <c:axId val="169438592"/>
      </c:scatterChart>
      <c:valAx>
        <c:axId val="16943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Comp ($thou) 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69438592"/>
        <c:crosses val="autoZero"/>
        <c:crossBetween val="midCat"/>
      </c:valAx>
      <c:valAx>
        <c:axId val="169438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9436288"/>
        <c:crossesAt val="-4114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</xdr:row>
      <xdr:rowOff>66675</xdr:rowOff>
    </xdr:from>
    <xdr:to>
      <xdr:col>9</xdr:col>
      <xdr:colOff>38100</xdr:colOff>
      <xdr:row>5</xdr:row>
      <xdr:rowOff>76200</xdr:rowOff>
    </xdr:to>
    <xdr:sp macro="" textlink="">
      <xdr:nvSpPr>
        <xdr:cNvPr id="3" name="TextBox 2"/>
        <xdr:cNvSpPr txBox="1"/>
      </xdr:nvSpPr>
      <xdr:spPr>
        <a:xfrm>
          <a:off x="7362825" y="257175"/>
          <a:ext cx="752475" cy="647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 log for 0 so it is set to 1</a:t>
          </a:r>
        </a:p>
      </xdr:txBody>
    </xdr:sp>
    <xdr:clientData/>
  </xdr:twoCellAnchor>
  <xdr:twoCellAnchor>
    <xdr:from>
      <xdr:col>7</xdr:col>
      <xdr:colOff>161924</xdr:colOff>
      <xdr:row>2</xdr:row>
      <xdr:rowOff>133349</xdr:rowOff>
    </xdr:from>
    <xdr:to>
      <xdr:col>7</xdr:col>
      <xdr:colOff>447675</xdr:colOff>
      <xdr:row>4</xdr:row>
      <xdr:rowOff>38099</xdr:rowOff>
    </xdr:to>
    <xdr:sp macro="" textlink="">
      <xdr:nvSpPr>
        <xdr:cNvPr id="4" name="Left Arrow 3"/>
        <xdr:cNvSpPr/>
      </xdr:nvSpPr>
      <xdr:spPr>
        <a:xfrm>
          <a:off x="7019924" y="485774"/>
          <a:ext cx="285751" cy="219075"/>
        </a:xfrm>
        <a:prstGeom prst="left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504825</xdr:colOff>
      <xdr:row>361</xdr:row>
      <xdr:rowOff>0</xdr:rowOff>
    </xdr:from>
    <xdr:to>
      <xdr:col>8</xdr:col>
      <xdr:colOff>552450</xdr:colOff>
      <xdr:row>363</xdr:row>
      <xdr:rowOff>57150</xdr:rowOff>
    </xdr:to>
    <xdr:sp macro="" textlink="">
      <xdr:nvSpPr>
        <xdr:cNvPr id="5" name="TextBox 4"/>
        <xdr:cNvSpPr txBox="1"/>
      </xdr:nvSpPr>
      <xdr:spPr>
        <a:xfrm>
          <a:off x="7362825" y="58473975"/>
          <a:ext cx="657225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Outliers</a:t>
          </a:r>
        </a:p>
      </xdr:txBody>
    </xdr:sp>
    <xdr:clientData/>
  </xdr:twoCellAnchor>
  <xdr:twoCellAnchor>
    <xdr:from>
      <xdr:col>7</xdr:col>
      <xdr:colOff>142875</xdr:colOff>
      <xdr:row>361</xdr:row>
      <xdr:rowOff>95250</xdr:rowOff>
    </xdr:from>
    <xdr:to>
      <xdr:col>7</xdr:col>
      <xdr:colOff>428626</xdr:colOff>
      <xdr:row>362</xdr:row>
      <xdr:rowOff>152400</xdr:rowOff>
    </xdr:to>
    <xdr:sp macro="" textlink="">
      <xdr:nvSpPr>
        <xdr:cNvPr id="7" name="Left Arrow 6"/>
        <xdr:cNvSpPr/>
      </xdr:nvSpPr>
      <xdr:spPr>
        <a:xfrm>
          <a:off x="7000875" y="58569225"/>
          <a:ext cx="285751" cy="219075"/>
        </a:xfrm>
        <a:prstGeom prst="leftArrow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2</xdr:row>
      <xdr:rowOff>0</xdr:rowOff>
    </xdr:from>
    <xdr:to>
      <xdr:col>13</xdr:col>
      <xdr:colOff>47625</xdr:colOff>
      <xdr:row>6</xdr:row>
      <xdr:rowOff>0</xdr:rowOff>
    </xdr:to>
    <xdr:sp macro="" textlink="">
      <xdr:nvSpPr>
        <xdr:cNvPr id="4" name="TextBox 3"/>
        <xdr:cNvSpPr txBox="1"/>
      </xdr:nvSpPr>
      <xdr:spPr>
        <a:xfrm>
          <a:off x="8210550" y="352425"/>
          <a:ext cx="2352675" cy="6381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 randomize</a:t>
          </a:r>
          <a:r>
            <a:rPr lang="en-US" sz="1100" baseline="0"/>
            <a:t> the data set, highlight B3:H365 and sort all the </a:t>
          </a:r>
          <a:r>
            <a:rPr lang="en-US" sz="1100"/>
            <a:t> columns on column B</a:t>
          </a:r>
        </a:p>
      </xdr:txBody>
    </xdr:sp>
    <xdr:clientData/>
  </xdr:twoCellAnchor>
  <xdr:twoCellAnchor>
    <xdr:from>
      <xdr:col>8</xdr:col>
      <xdr:colOff>371475</xdr:colOff>
      <xdr:row>3</xdr:row>
      <xdr:rowOff>76199</xdr:rowOff>
    </xdr:from>
    <xdr:to>
      <xdr:col>9</xdr:col>
      <xdr:colOff>47626</xdr:colOff>
      <xdr:row>4</xdr:row>
      <xdr:rowOff>133349</xdr:rowOff>
    </xdr:to>
    <xdr:sp macro="" textlink="">
      <xdr:nvSpPr>
        <xdr:cNvPr id="5" name="Left Arrow 4"/>
        <xdr:cNvSpPr/>
      </xdr:nvSpPr>
      <xdr:spPr>
        <a:xfrm>
          <a:off x="7839075" y="581024"/>
          <a:ext cx="285751" cy="219075"/>
        </a:xfrm>
        <a:prstGeom prst="left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409575</xdr:colOff>
      <xdr:row>7</xdr:row>
      <xdr:rowOff>9525</xdr:rowOff>
    </xdr:from>
    <xdr:to>
      <xdr:col>18</xdr:col>
      <xdr:colOff>27861</xdr:colOff>
      <xdr:row>23</xdr:row>
      <xdr:rowOff>37773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1162050"/>
          <a:ext cx="5714286" cy="2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80</xdr:row>
      <xdr:rowOff>92075</xdr:rowOff>
    </xdr:from>
    <xdr:to>
      <xdr:col>5</xdr:col>
      <xdr:colOff>346075</xdr:colOff>
      <xdr:row>100</xdr:row>
      <xdr:rowOff>53975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257175</xdr:colOff>
      <xdr:row>4</xdr:row>
      <xdr:rowOff>104775</xdr:rowOff>
    </xdr:from>
    <xdr:to>
      <xdr:col>4</xdr:col>
      <xdr:colOff>638175</xdr:colOff>
      <xdr:row>8</xdr:row>
      <xdr:rowOff>123825</xdr:rowOff>
    </xdr:to>
    <xdr:sp macro="" textlink="">
      <xdr:nvSpPr>
        <xdr:cNvPr id="3" name="Right Brace 2"/>
        <xdr:cNvSpPr/>
      </xdr:nvSpPr>
      <xdr:spPr>
        <a:xfrm>
          <a:off x="2657475" y="781050"/>
          <a:ext cx="381000" cy="666750"/>
        </a:xfrm>
        <a:prstGeom prst="rightBrac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92</xdr:row>
      <xdr:rowOff>104775</xdr:rowOff>
    </xdr:from>
    <xdr:to>
      <xdr:col>6</xdr:col>
      <xdr:colOff>619125</xdr:colOff>
      <xdr:row>97</xdr:row>
      <xdr:rowOff>142875</xdr:rowOff>
    </xdr:to>
    <xdr:sp macro="" textlink="">
      <xdr:nvSpPr>
        <xdr:cNvPr id="4" name="TextBox 3"/>
        <xdr:cNvSpPr txBox="1"/>
      </xdr:nvSpPr>
      <xdr:spPr>
        <a:xfrm>
          <a:off x="2409825" y="27251025"/>
          <a:ext cx="3162300" cy="847725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Conclusion: We reject normality since the histogram is highly skewed, and also because the chi-square test statistic is much greater than zero and its p-valie is very tiny (almozt zero).</a:t>
          </a:r>
        </a:p>
      </xdr:txBody>
    </xdr:sp>
    <xdr:clientData/>
  </xdr:twoCellAnchor>
  <xdr:twoCellAnchor>
    <xdr:from>
      <xdr:col>0</xdr:col>
      <xdr:colOff>104775</xdr:colOff>
      <xdr:row>77</xdr:row>
      <xdr:rowOff>133351</xdr:rowOff>
    </xdr:from>
    <xdr:to>
      <xdr:col>5</xdr:col>
      <xdr:colOff>600075</xdr:colOff>
      <xdr:row>85</xdr:row>
      <xdr:rowOff>9525</xdr:rowOff>
    </xdr:to>
    <xdr:sp macro="" textlink="">
      <xdr:nvSpPr>
        <xdr:cNvPr id="2" name="TextBox 1"/>
        <xdr:cNvSpPr txBox="1"/>
      </xdr:nvSpPr>
      <xdr:spPr>
        <a:xfrm>
          <a:off x="104775" y="26279476"/>
          <a:ext cx="4772025" cy="1171574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First, we fit a normal curve to the data, using the sample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mean as an estimate of </a:t>
          </a:r>
          <a:r>
            <a:rPr lang="en-US" sz="1100" b="0" i="1" u="none" strike="noStrike" baseline="0">
              <a:solidFill>
                <a:schemeClr val="dk1"/>
              </a:solidFill>
              <a:effectLst/>
              <a:latin typeface="Symbol" pitchFamily="18" charset="2"/>
              <a:ea typeface="+mn-ea"/>
              <a:cs typeface="+mn-cs"/>
            </a:rPr>
            <a:t>m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the sample standard deviation as an estimate of </a:t>
          </a:r>
          <a:r>
            <a:rPr lang="en-US" sz="1100" b="0" i="1" u="none" strike="noStrike" baseline="0">
              <a:solidFill>
                <a:schemeClr val="dk1"/>
              </a:solidFill>
              <a:effectLst/>
              <a:latin typeface="Symbol" pitchFamily="18" charset="2"/>
              <a:ea typeface="+mn-ea"/>
              <a:cs typeface="+mn-cs"/>
            </a:rPr>
            <a:t>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The, f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each bin, expected frequency =  (Sample Size) x ( Normal Area).  Using Method 3, bins are constructed to have the same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area. With k = 9 bins and n = 362 observations, we get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n/9 or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=362 x (1/9) = 40.22222.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bin </a:t>
          </a:r>
          <a:r>
            <a:rPr lang="en-US" sz="1100" b="0" i="1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widths</a:t>
          </a:r>
          <a:r>
            <a:rPr lang="en-U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unequal, but their </a:t>
          </a:r>
          <a:r>
            <a:rPr lang="en-US" sz="1100" b="0" i="1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areas</a:t>
          </a:r>
          <a:r>
            <a:rPr lang="en-U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the same (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1/9 of the total normal area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fitted normal curve).</a:t>
          </a:r>
          <a:endParaRPr lang="en-US" sz="1100"/>
        </a:p>
      </xdr:txBody>
    </xdr:sp>
    <xdr:clientData/>
  </xdr:twoCellAnchor>
  <xdr:twoCellAnchor>
    <xdr:from>
      <xdr:col>3</xdr:col>
      <xdr:colOff>209550</xdr:colOff>
      <xdr:row>86</xdr:row>
      <xdr:rowOff>9524</xdr:rowOff>
    </xdr:from>
    <xdr:to>
      <xdr:col>3</xdr:col>
      <xdr:colOff>542925</xdr:colOff>
      <xdr:row>88</xdr:row>
      <xdr:rowOff>152399</xdr:rowOff>
    </xdr:to>
    <xdr:sp macro="" textlink="">
      <xdr:nvSpPr>
        <xdr:cNvPr id="3" name="Down Arrow 2"/>
        <xdr:cNvSpPr/>
      </xdr:nvSpPr>
      <xdr:spPr>
        <a:xfrm>
          <a:off x="3086100" y="28098749"/>
          <a:ext cx="333375" cy="4667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161925</xdr:colOff>
      <xdr:row>86</xdr:row>
      <xdr:rowOff>9525</xdr:rowOff>
    </xdr:from>
    <xdr:to>
      <xdr:col>5</xdr:col>
      <xdr:colOff>495300</xdr:colOff>
      <xdr:row>88</xdr:row>
      <xdr:rowOff>152399</xdr:rowOff>
    </xdr:to>
    <xdr:sp macro="" textlink="">
      <xdr:nvSpPr>
        <xdr:cNvPr id="9" name="Down Arrow 8"/>
        <xdr:cNvSpPr/>
      </xdr:nvSpPr>
      <xdr:spPr>
        <a:xfrm>
          <a:off x="4438650" y="28098750"/>
          <a:ext cx="333375" cy="4667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119062</xdr:colOff>
      <xdr:row>115</xdr:row>
      <xdr:rowOff>123825</xdr:rowOff>
    </xdr:from>
    <xdr:to>
      <xdr:col>10</xdr:col>
      <xdr:colOff>42862</xdr:colOff>
      <xdr:row>133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126</xdr:row>
      <xdr:rowOff>0</xdr:rowOff>
    </xdr:from>
    <xdr:to>
      <xdr:col>2</xdr:col>
      <xdr:colOff>400050</xdr:colOff>
      <xdr:row>134</xdr:row>
      <xdr:rowOff>0</xdr:rowOff>
    </xdr:to>
    <xdr:sp macro="" textlink="">
      <xdr:nvSpPr>
        <xdr:cNvPr id="11" name="TextBox 10"/>
        <xdr:cNvSpPr txBox="1"/>
      </xdr:nvSpPr>
      <xdr:spPr>
        <a:xfrm>
          <a:off x="0" y="20364450"/>
          <a:ext cx="2676525" cy="11430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Click on any point, and notes</a:t>
          </a:r>
          <a:r>
            <a:rPr lang="en-US" sz="1100" baseline="0"/>
            <a:t> its (</a:t>
          </a:r>
          <a:r>
            <a:rPr lang="en-US" sz="1100" i="1" baseline="0"/>
            <a:t>x</a:t>
          </a:r>
          <a:r>
            <a:rPr lang="en-US" sz="1100" baseline="0"/>
            <a:t>,</a:t>
          </a:r>
          <a:r>
            <a:rPr lang="en-US" sz="1100" i="1" baseline="0"/>
            <a:t>y</a:t>
          </a:r>
          <a:r>
            <a:rPr lang="en-US" sz="1100" baseline="0"/>
            <a:t>) coordinates. T</a:t>
          </a:r>
          <a:r>
            <a:rPr lang="en-US" sz="1100"/>
            <a:t>he values of </a:t>
          </a:r>
          <a:r>
            <a:rPr lang="en-US" sz="1100" i="1"/>
            <a:t>x</a:t>
          </a:r>
          <a:r>
            <a:rPr lang="en-US" sz="1100"/>
            <a:t> are not equally spaced). However, the area to the left of each point accumulates at a steady rate of 1/9 = .1111. Note that MegaStat rounds the</a:t>
          </a:r>
          <a:r>
            <a:rPr lang="en-US" sz="1100" baseline="0"/>
            <a:t> </a:t>
          </a:r>
          <a:r>
            <a:rPr lang="en-US" sz="1100" i="1" baseline="0"/>
            <a:t>z</a:t>
          </a:r>
          <a:r>
            <a:rPr lang="en-US" sz="1100" baseline="0"/>
            <a:t>-values to two decimals.</a:t>
          </a:r>
          <a:endParaRPr lang="en-US" sz="1100"/>
        </a:p>
      </xdr:txBody>
    </xdr:sp>
    <xdr:clientData/>
  </xdr:twoCellAnchor>
  <xdr:twoCellAnchor>
    <xdr:from>
      <xdr:col>0</xdr:col>
      <xdr:colOff>285750</xdr:colOff>
      <xdr:row>55</xdr:row>
      <xdr:rowOff>85725</xdr:rowOff>
    </xdr:from>
    <xdr:to>
      <xdr:col>5</xdr:col>
      <xdr:colOff>161925</xdr:colOff>
      <xdr:row>75</xdr:row>
      <xdr:rowOff>47625</xdr:rowOff>
    </xdr:to>
    <xdr:grpSp>
      <xdr:nvGrpSpPr>
        <xdr:cNvPr id="18" name="Group 17"/>
        <xdr:cNvGrpSpPr/>
      </xdr:nvGrpSpPr>
      <xdr:grpSpPr>
        <a:xfrm>
          <a:off x="285750" y="8867775"/>
          <a:ext cx="4248150" cy="3200400"/>
          <a:chOff x="285750" y="8867775"/>
          <a:chExt cx="4248150" cy="3200400"/>
        </a:xfrm>
      </xdr:grpSpPr>
      <xdr:graphicFrame macro="">
        <xdr:nvGraphicFramePr>
          <xdr:cNvPr id="2057" name="Chart 1"/>
          <xdr:cNvGraphicFramePr>
            <a:graphicFrameLocks/>
          </xdr:cNvGraphicFramePr>
        </xdr:nvGraphicFramePr>
        <xdr:xfrm>
          <a:off x="285750" y="8867775"/>
          <a:ext cx="424815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15" name="Group 14"/>
          <xdr:cNvGrpSpPr/>
        </xdr:nvGrpSpPr>
        <xdr:grpSpPr>
          <a:xfrm>
            <a:off x="2066925" y="9505950"/>
            <a:ext cx="2076450" cy="1657350"/>
            <a:chOff x="2066925" y="9505950"/>
            <a:chExt cx="2076450" cy="1657350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2066925" y="9505950"/>
              <a:ext cx="1504950" cy="438150"/>
            </a:xfrm>
            <a:prstGeom prst="rect">
              <a:avLst/>
            </a:prstGeom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Unusual data values (possible outliers)</a:t>
              </a:r>
            </a:p>
          </xdr:txBody>
        </xdr:sp>
        <xdr:cxnSp macro="">
          <xdr:nvCxnSpPr>
            <xdr:cNvPr id="12" name="Straight Arrow Connector 11"/>
            <xdr:cNvCxnSpPr/>
          </xdr:nvCxnSpPr>
          <xdr:spPr>
            <a:xfrm>
              <a:off x="3571875" y="10086975"/>
              <a:ext cx="571500" cy="1057275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Straight Arrow Connector 15"/>
            <xdr:cNvCxnSpPr/>
          </xdr:nvCxnSpPr>
          <xdr:spPr>
            <a:xfrm>
              <a:off x="3009900" y="10048875"/>
              <a:ext cx="104775" cy="110490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Straight Arrow Connector 16"/>
            <xdr:cNvCxnSpPr/>
          </xdr:nvCxnSpPr>
          <xdr:spPr>
            <a:xfrm flipH="1">
              <a:off x="2590800" y="9982200"/>
              <a:ext cx="57150" cy="118110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17</xdr:row>
      <xdr:rowOff>92075</xdr:rowOff>
    </xdr:from>
    <xdr:to>
      <xdr:col>5</xdr:col>
      <xdr:colOff>403225</xdr:colOff>
      <xdr:row>37</xdr:row>
      <xdr:rowOff>53975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61</xdr:row>
      <xdr:rowOff>92075</xdr:rowOff>
    </xdr:from>
    <xdr:to>
      <xdr:col>7</xdr:col>
      <xdr:colOff>76200</xdr:colOff>
      <xdr:row>71</xdr:row>
      <xdr:rowOff>60325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/>
  </sheetViews>
  <sheetFormatPr defaultRowHeight="12.75" x14ac:dyDescent="0.2"/>
  <sheetData>
    <row r="1" spans="1:2" x14ac:dyDescent="0.2">
      <c r="A1" t="s">
        <v>787</v>
      </c>
    </row>
    <row r="3" spans="1:2" x14ac:dyDescent="0.2">
      <c r="A3" t="s">
        <v>789</v>
      </c>
    </row>
    <row r="4" spans="1:2" x14ac:dyDescent="0.2">
      <c r="A4">
        <v>2</v>
      </c>
      <c r="B4">
        <v>0</v>
      </c>
    </row>
    <row r="5" spans="1:2" x14ac:dyDescent="0.2">
      <c r="A5">
        <v>2</v>
      </c>
      <c r="B5">
        <v>3194.25</v>
      </c>
    </row>
    <row r="6" spans="1:2" x14ac:dyDescent="0.2">
      <c r="A6">
        <v>3</v>
      </c>
      <c r="B6">
        <v>3194.25</v>
      </c>
    </row>
    <row r="7" spans="1:2" x14ac:dyDescent="0.2">
      <c r="A7">
        <v>3</v>
      </c>
      <c r="B7">
        <v>6504.5</v>
      </c>
    </row>
    <row r="8" spans="1:2" x14ac:dyDescent="0.2">
      <c r="A8">
        <v>1</v>
      </c>
      <c r="B8">
        <v>6504.5</v>
      </c>
    </row>
    <row r="9" spans="1:2" x14ac:dyDescent="0.2">
      <c r="A9">
        <v>3</v>
      </c>
      <c r="B9">
        <v>6504.5</v>
      </c>
    </row>
    <row r="10" spans="1:2" x14ac:dyDescent="0.2">
      <c r="A10">
        <v>3</v>
      </c>
      <c r="B10">
        <v>13596</v>
      </c>
    </row>
    <row r="11" spans="1:2" x14ac:dyDescent="0.2">
      <c r="A11">
        <v>2</v>
      </c>
      <c r="B11">
        <v>13596</v>
      </c>
    </row>
    <row r="12" spans="1:2" x14ac:dyDescent="0.2">
      <c r="A12">
        <v>2</v>
      </c>
      <c r="B12">
        <v>29144</v>
      </c>
    </row>
    <row r="13" spans="1:2" x14ac:dyDescent="0.2">
      <c r="A13">
        <v>2</v>
      </c>
      <c r="B13">
        <v>13596</v>
      </c>
    </row>
    <row r="14" spans="1:2" x14ac:dyDescent="0.2">
      <c r="A14">
        <v>1</v>
      </c>
      <c r="B14">
        <v>13596</v>
      </c>
    </row>
    <row r="15" spans="1:2" x14ac:dyDescent="0.2">
      <c r="A15">
        <v>1</v>
      </c>
      <c r="B15">
        <v>3194.25</v>
      </c>
    </row>
    <row r="16" spans="1:2" x14ac:dyDescent="0.2">
      <c r="A16">
        <v>2</v>
      </c>
      <c r="B16">
        <v>3194.25</v>
      </c>
    </row>
    <row r="17" spans="1:2" x14ac:dyDescent="0.2">
      <c r="A17">
        <v>1</v>
      </c>
      <c r="B17">
        <v>-28011</v>
      </c>
    </row>
    <row r="18" spans="1:2" x14ac:dyDescent="0.2">
      <c r="A18">
        <v>3</v>
      </c>
      <c r="B18">
        <v>-28011</v>
      </c>
    </row>
    <row r="19" spans="1:2" x14ac:dyDescent="0.2">
      <c r="A19">
        <v>1</v>
      </c>
      <c r="B19">
        <v>-12408.375</v>
      </c>
    </row>
    <row r="20" spans="1:2" x14ac:dyDescent="0.2">
      <c r="A20">
        <v>3</v>
      </c>
      <c r="B20">
        <v>-12408.375</v>
      </c>
    </row>
    <row r="21" spans="1:2" x14ac:dyDescent="0.2">
      <c r="A21">
        <v>1</v>
      </c>
      <c r="B21">
        <v>29198.625</v>
      </c>
    </row>
    <row r="22" spans="1:2" x14ac:dyDescent="0.2">
      <c r="A22">
        <v>3</v>
      </c>
      <c r="B22">
        <v>29198.625</v>
      </c>
    </row>
    <row r="23" spans="1:2" x14ac:dyDescent="0.2">
      <c r="A23">
        <v>1</v>
      </c>
      <c r="B23">
        <v>44801.25</v>
      </c>
    </row>
    <row r="24" spans="1:2" x14ac:dyDescent="0.2">
      <c r="A24">
        <v>3</v>
      </c>
      <c r="B24">
        <v>44801.25</v>
      </c>
    </row>
    <row r="25" spans="1:2" x14ac:dyDescent="0.2">
      <c r="A25">
        <v>1.8</v>
      </c>
      <c r="B25">
        <v>31155</v>
      </c>
    </row>
    <row r="26" spans="1:2" x14ac:dyDescent="0.2">
      <c r="A26">
        <v>1.8</v>
      </c>
      <c r="B26">
        <v>31430</v>
      </c>
    </row>
    <row r="27" spans="1:2" x14ac:dyDescent="0.2">
      <c r="A27">
        <v>1.8</v>
      </c>
      <c r="B27">
        <v>31825</v>
      </c>
    </row>
    <row r="28" spans="1:2" x14ac:dyDescent="0.2">
      <c r="A28">
        <v>1.8</v>
      </c>
      <c r="B28">
        <v>32633</v>
      </c>
    </row>
    <row r="29" spans="1:2" x14ac:dyDescent="0.2">
      <c r="A29">
        <v>1.8</v>
      </c>
      <c r="B29">
        <v>32929</v>
      </c>
    </row>
    <row r="30" spans="1:2" x14ac:dyDescent="0.2">
      <c r="A30">
        <v>1.8</v>
      </c>
      <c r="B30">
        <v>33436</v>
      </c>
    </row>
    <row r="31" spans="1:2" x14ac:dyDescent="0.2">
      <c r="A31">
        <v>1.8</v>
      </c>
      <c r="B31">
        <v>33713</v>
      </c>
    </row>
    <row r="32" spans="1:2" x14ac:dyDescent="0.2">
      <c r="A32">
        <v>1.8</v>
      </c>
      <c r="B32">
        <v>33905</v>
      </c>
    </row>
    <row r="33" spans="1:2" x14ac:dyDescent="0.2">
      <c r="A33">
        <v>1.8</v>
      </c>
      <c r="B33">
        <v>34219</v>
      </c>
    </row>
    <row r="34" spans="1:2" x14ac:dyDescent="0.2">
      <c r="A34">
        <v>1.8</v>
      </c>
      <c r="B34">
        <v>34352</v>
      </c>
    </row>
    <row r="35" spans="1:2" x14ac:dyDescent="0.2">
      <c r="A35">
        <v>1.8</v>
      </c>
      <c r="B35">
        <v>34400</v>
      </c>
    </row>
    <row r="36" spans="1:2" x14ac:dyDescent="0.2">
      <c r="A36">
        <v>1.8</v>
      </c>
      <c r="B36">
        <v>34562</v>
      </c>
    </row>
    <row r="37" spans="1:2" x14ac:dyDescent="0.2">
      <c r="A37">
        <v>1.8</v>
      </c>
      <c r="B37">
        <v>36410</v>
      </c>
    </row>
    <row r="38" spans="1:2" x14ac:dyDescent="0.2">
      <c r="A38">
        <v>1.8</v>
      </c>
      <c r="B38">
        <v>37787</v>
      </c>
    </row>
    <row r="39" spans="1:2" x14ac:dyDescent="0.2">
      <c r="A39">
        <v>1.8</v>
      </c>
      <c r="B39">
        <v>38149</v>
      </c>
    </row>
    <row r="40" spans="1:2" x14ac:dyDescent="0.2">
      <c r="A40">
        <v>1.8</v>
      </c>
      <c r="B40">
        <v>38234</v>
      </c>
    </row>
    <row r="41" spans="1:2" x14ac:dyDescent="0.2">
      <c r="A41">
        <v>1.8</v>
      </c>
      <c r="B41">
        <v>38335</v>
      </c>
    </row>
    <row r="42" spans="1:2" x14ac:dyDescent="0.2">
      <c r="A42">
        <v>1.8</v>
      </c>
      <c r="B42">
        <v>38584</v>
      </c>
    </row>
    <row r="43" spans="1:2" x14ac:dyDescent="0.2">
      <c r="A43">
        <v>1.8</v>
      </c>
      <c r="B43">
        <v>38816</v>
      </c>
    </row>
    <row r="44" spans="1:2" x14ac:dyDescent="0.2">
      <c r="A44">
        <v>1.8</v>
      </c>
      <c r="B44">
        <v>40132</v>
      </c>
    </row>
    <row r="45" spans="1:2" x14ac:dyDescent="0.2">
      <c r="A45">
        <v>1.8</v>
      </c>
      <c r="B45">
        <v>40178</v>
      </c>
    </row>
    <row r="46" spans="1:2" x14ac:dyDescent="0.2">
      <c r="A46">
        <v>1.8</v>
      </c>
      <c r="B46">
        <v>42747</v>
      </c>
    </row>
    <row r="47" spans="1:2" x14ac:dyDescent="0.2">
      <c r="A47">
        <v>1.8</v>
      </c>
      <c r="B47">
        <v>44422</v>
      </c>
    </row>
    <row r="48" spans="1:2" x14ac:dyDescent="0.2">
      <c r="A48">
        <v>1.8</v>
      </c>
      <c r="B48">
        <v>44875</v>
      </c>
    </row>
    <row r="49" spans="1:2" x14ac:dyDescent="0.2">
      <c r="A49">
        <v>1.8</v>
      </c>
      <c r="B49">
        <v>45804</v>
      </c>
    </row>
    <row r="50" spans="1:2" x14ac:dyDescent="0.2">
      <c r="A50">
        <v>1.8</v>
      </c>
      <c r="B50">
        <v>50240</v>
      </c>
    </row>
    <row r="51" spans="1:2" x14ac:dyDescent="0.2">
      <c r="A51">
        <v>1.8</v>
      </c>
      <c r="B51">
        <v>53083</v>
      </c>
    </row>
    <row r="52" spans="1:2" x14ac:dyDescent="0.2">
      <c r="A52">
        <v>1.8</v>
      </c>
      <c r="B52">
        <v>56660</v>
      </c>
    </row>
    <row r="53" spans="1:2" x14ac:dyDescent="0.2">
      <c r="A53">
        <v>1.8</v>
      </c>
      <c r="B53">
        <v>56956</v>
      </c>
    </row>
    <row r="54" spans="1:2" x14ac:dyDescent="0.2">
      <c r="A54">
        <v>1.8</v>
      </c>
      <c r="B54">
        <v>64136</v>
      </c>
    </row>
    <row r="55" spans="1:2" x14ac:dyDescent="0.2">
      <c r="A55">
        <v>1.8</v>
      </c>
      <c r="B55">
        <v>77864</v>
      </c>
    </row>
    <row r="56" spans="1:2" x14ac:dyDescent="0.2">
      <c r="A56">
        <v>1.8</v>
      </c>
      <c r="B56">
        <v>86481</v>
      </c>
    </row>
    <row r="57" spans="1:2" x14ac:dyDescent="0.2">
      <c r="A57">
        <v>1.8</v>
      </c>
      <c r="B57">
        <v>88712</v>
      </c>
    </row>
    <row r="58" spans="1:2" x14ac:dyDescent="0.2">
      <c r="A58">
        <v>1.8</v>
      </c>
      <c r="B58">
        <v>92116</v>
      </c>
    </row>
    <row r="59" spans="1:2" x14ac:dyDescent="0.2">
      <c r="A59">
        <v>1.8</v>
      </c>
      <c r="B59">
        <v>124774</v>
      </c>
    </row>
    <row r="60" spans="1:2" x14ac:dyDescent="0.2">
      <c r="A60">
        <v>1.8</v>
      </c>
      <c r="B60">
        <v>156168</v>
      </c>
    </row>
    <row r="61" spans="1:2" x14ac:dyDescent="0.2">
      <c r="A61">
        <v>1.8</v>
      </c>
      <c r="B61">
        <v>230554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5"/>
  <sheetViews>
    <sheetView tabSelected="1" zoomScaleNormal="100" workbookViewId="0"/>
  </sheetViews>
  <sheetFormatPr defaultRowHeight="12.75" x14ac:dyDescent="0.2"/>
  <cols>
    <col min="1" max="1" width="4.42578125" customWidth="1"/>
    <col min="2" max="2" width="22.5703125" bestFit="1" customWidth="1"/>
    <col min="3" max="3" width="24.28515625" customWidth="1"/>
    <col min="4" max="4" width="18.85546875" bestFit="1" customWidth="1"/>
    <col min="5" max="5" width="7" customWidth="1"/>
    <col min="6" max="6" width="16.5703125" bestFit="1" customWidth="1"/>
  </cols>
  <sheetData>
    <row r="1" spans="2:7" ht="15" x14ac:dyDescent="0.2">
      <c r="B1" s="69" t="s">
        <v>727</v>
      </c>
    </row>
    <row r="3" spans="2:7" ht="12" customHeight="1" x14ac:dyDescent="0.2">
      <c r="B3" s="70" t="s">
        <v>777</v>
      </c>
      <c r="C3" s="70" t="s">
        <v>58</v>
      </c>
      <c r="D3" s="71" t="s">
        <v>59</v>
      </c>
      <c r="E3" s="71" t="s">
        <v>60</v>
      </c>
      <c r="F3" s="71" t="s">
        <v>726</v>
      </c>
      <c r="G3" s="71" t="s">
        <v>790</v>
      </c>
    </row>
    <row r="4" spans="2:7" x14ac:dyDescent="0.2">
      <c r="B4" t="s">
        <v>56</v>
      </c>
      <c r="C4" t="s">
        <v>57</v>
      </c>
      <c r="D4" s="1">
        <v>0</v>
      </c>
      <c r="E4">
        <v>60</v>
      </c>
      <c r="F4" s="72">
        <v>1</v>
      </c>
      <c r="G4" s="66">
        <f t="shared" ref="G4:G67" si="0">STANDARDIZE(D4,12596.98,20232.6)</f>
        <v>-0.62260806816721526</v>
      </c>
    </row>
    <row r="5" spans="2:7" x14ac:dyDescent="0.2">
      <c r="B5" t="s">
        <v>54</v>
      </c>
      <c r="C5" t="s">
        <v>55</v>
      </c>
      <c r="D5" s="1">
        <v>82</v>
      </c>
      <c r="E5">
        <v>41</v>
      </c>
      <c r="F5" s="4">
        <v>1.9137999999999999</v>
      </c>
      <c r="G5" s="66">
        <f t="shared" si="0"/>
        <v>-0.61855520298923516</v>
      </c>
    </row>
    <row r="6" spans="2:7" x14ac:dyDescent="0.2">
      <c r="B6" t="s">
        <v>52</v>
      </c>
      <c r="C6" t="s">
        <v>53</v>
      </c>
      <c r="D6" s="1">
        <v>100</v>
      </c>
      <c r="E6">
        <v>74</v>
      </c>
      <c r="F6" s="4">
        <v>2</v>
      </c>
      <c r="G6" s="66">
        <f t="shared" si="0"/>
        <v>-0.61766554965748344</v>
      </c>
    </row>
    <row r="7" spans="2:7" x14ac:dyDescent="0.2">
      <c r="B7" t="s">
        <v>50</v>
      </c>
      <c r="C7" t="s">
        <v>51</v>
      </c>
      <c r="D7" s="1">
        <v>235</v>
      </c>
      <c r="E7">
        <v>48</v>
      </c>
      <c r="F7" s="4">
        <v>2.3711000000000002</v>
      </c>
      <c r="G7" s="66">
        <f t="shared" si="0"/>
        <v>-0.61099314966934548</v>
      </c>
    </row>
    <row r="8" spans="2:7" x14ac:dyDescent="0.2">
      <c r="B8" t="s">
        <v>48</v>
      </c>
      <c r="C8" t="s">
        <v>49</v>
      </c>
      <c r="D8" s="1">
        <v>411</v>
      </c>
      <c r="E8">
        <v>60</v>
      </c>
      <c r="F8" s="4">
        <v>2.6137999999999999</v>
      </c>
      <c r="G8" s="66">
        <f t="shared" si="0"/>
        <v>-0.60229431709221748</v>
      </c>
    </row>
    <row r="9" spans="2:7" x14ac:dyDescent="0.2">
      <c r="B9" t="s">
        <v>46</v>
      </c>
      <c r="C9" t="s">
        <v>47</v>
      </c>
      <c r="D9" s="1">
        <v>423</v>
      </c>
      <c r="E9">
        <v>69</v>
      </c>
      <c r="F9" s="4">
        <v>2.6263000000000001</v>
      </c>
      <c r="G9" s="66">
        <f t="shared" si="0"/>
        <v>-0.60170121487104966</v>
      </c>
    </row>
    <row r="10" spans="2:7" x14ac:dyDescent="0.2">
      <c r="B10" t="s">
        <v>44</v>
      </c>
      <c r="C10" t="s">
        <v>45</v>
      </c>
      <c r="D10" s="1">
        <v>437</v>
      </c>
      <c r="E10">
        <v>47</v>
      </c>
      <c r="F10" s="4">
        <v>2.6404999999999998</v>
      </c>
      <c r="G10" s="66">
        <f t="shared" si="0"/>
        <v>-0.60100926227968721</v>
      </c>
    </row>
    <row r="11" spans="2:7" x14ac:dyDescent="0.2">
      <c r="B11" t="s">
        <v>42</v>
      </c>
      <c r="C11" t="s">
        <v>43</v>
      </c>
      <c r="D11" s="1">
        <v>578</v>
      </c>
      <c r="E11">
        <v>69</v>
      </c>
      <c r="F11" s="4">
        <v>2.7618999999999998</v>
      </c>
      <c r="G11" s="66">
        <f t="shared" si="0"/>
        <v>-0.59404031118096534</v>
      </c>
    </row>
    <row r="12" spans="2:7" x14ac:dyDescent="0.2">
      <c r="B12" t="s">
        <v>40</v>
      </c>
      <c r="C12" t="s">
        <v>41</v>
      </c>
      <c r="D12" s="1">
        <v>593</v>
      </c>
      <c r="E12">
        <v>59</v>
      </c>
      <c r="F12" s="4">
        <v>2.7730999999999999</v>
      </c>
      <c r="G12" s="66">
        <f t="shared" si="0"/>
        <v>-0.59329893340450557</v>
      </c>
    </row>
    <row r="13" spans="2:7" x14ac:dyDescent="0.2">
      <c r="B13" t="s">
        <v>38</v>
      </c>
      <c r="C13" t="s">
        <v>39</v>
      </c>
      <c r="D13" s="1">
        <v>807</v>
      </c>
      <c r="E13">
        <v>59</v>
      </c>
      <c r="F13" s="4">
        <v>2.9068999999999998</v>
      </c>
      <c r="G13" s="66">
        <f t="shared" si="0"/>
        <v>-0.58272194379367948</v>
      </c>
    </row>
    <row r="14" spans="2:7" x14ac:dyDescent="0.2">
      <c r="B14" t="s">
        <v>36</v>
      </c>
      <c r="C14" t="s">
        <v>37</v>
      </c>
      <c r="D14" s="1">
        <v>910</v>
      </c>
      <c r="E14">
        <v>49</v>
      </c>
      <c r="F14" s="4">
        <v>2.9590000000000001</v>
      </c>
      <c r="G14" s="66">
        <f t="shared" si="0"/>
        <v>-0.5776311497286557</v>
      </c>
    </row>
    <row r="15" spans="2:7" x14ac:dyDescent="0.2">
      <c r="B15" t="s">
        <v>34</v>
      </c>
      <c r="C15" t="s">
        <v>35</v>
      </c>
      <c r="D15" s="1">
        <v>999</v>
      </c>
      <c r="E15">
        <v>61</v>
      </c>
      <c r="F15" s="4">
        <v>2.9996</v>
      </c>
      <c r="G15" s="66">
        <f t="shared" si="0"/>
        <v>-0.57323230825499438</v>
      </c>
    </row>
    <row r="16" spans="2:7" x14ac:dyDescent="0.2">
      <c r="B16" t="s">
        <v>32</v>
      </c>
      <c r="C16" t="s">
        <v>33</v>
      </c>
      <c r="D16" s="1">
        <v>1049</v>
      </c>
      <c r="E16">
        <v>60</v>
      </c>
      <c r="F16" s="4">
        <v>3.0207999999999999</v>
      </c>
      <c r="G16" s="66">
        <f t="shared" si="0"/>
        <v>-0.57076104900012847</v>
      </c>
    </row>
    <row r="17" spans="2:7" x14ac:dyDescent="0.2">
      <c r="B17" t="s">
        <v>30</v>
      </c>
      <c r="C17" t="s">
        <v>31</v>
      </c>
      <c r="D17" s="1">
        <v>1162</v>
      </c>
      <c r="E17">
        <v>59</v>
      </c>
      <c r="F17" s="4">
        <v>3.0651999999999999</v>
      </c>
      <c r="G17" s="66">
        <f t="shared" si="0"/>
        <v>-0.56517600308413152</v>
      </c>
    </row>
    <row r="18" spans="2:7" x14ac:dyDescent="0.2">
      <c r="B18" t="s">
        <v>28</v>
      </c>
      <c r="C18" t="s">
        <v>29</v>
      </c>
      <c r="D18" s="1">
        <v>1228</v>
      </c>
      <c r="E18">
        <v>43</v>
      </c>
      <c r="F18" s="4">
        <v>3.0891999999999999</v>
      </c>
      <c r="G18" s="66">
        <f t="shared" si="0"/>
        <v>-0.56191394086770852</v>
      </c>
    </row>
    <row r="19" spans="2:7" x14ac:dyDescent="0.2">
      <c r="B19" t="s">
        <v>26</v>
      </c>
      <c r="C19" t="s">
        <v>27</v>
      </c>
      <c r="D19" s="1">
        <v>1238</v>
      </c>
      <c r="E19">
        <v>55</v>
      </c>
      <c r="F19" s="4">
        <v>3.0926999999999998</v>
      </c>
      <c r="G19" s="66">
        <f t="shared" si="0"/>
        <v>-0.56141968901673533</v>
      </c>
    </row>
    <row r="20" spans="2:7" x14ac:dyDescent="0.2">
      <c r="B20" t="s">
        <v>24</v>
      </c>
      <c r="C20" t="s">
        <v>25</v>
      </c>
      <c r="D20" s="1">
        <v>1242</v>
      </c>
      <c r="E20">
        <v>57</v>
      </c>
      <c r="F20" s="4">
        <v>3.0941000000000001</v>
      </c>
      <c r="G20" s="66">
        <f t="shared" si="0"/>
        <v>-0.56122198827634606</v>
      </c>
    </row>
    <row r="21" spans="2:7" x14ac:dyDescent="0.2">
      <c r="B21" t="s">
        <v>22</v>
      </c>
      <c r="C21" t="s">
        <v>23</v>
      </c>
      <c r="D21" s="1">
        <v>1251</v>
      </c>
      <c r="E21">
        <v>46</v>
      </c>
      <c r="F21" s="4">
        <v>3.0973000000000002</v>
      </c>
      <c r="G21" s="66">
        <f t="shared" si="0"/>
        <v>-0.5607771616104702</v>
      </c>
    </row>
    <row r="22" spans="2:7" x14ac:dyDescent="0.2">
      <c r="B22" t="s">
        <v>20</v>
      </c>
      <c r="C22" t="s">
        <v>21</v>
      </c>
      <c r="D22" s="1">
        <v>1308</v>
      </c>
      <c r="E22">
        <v>58</v>
      </c>
      <c r="F22" s="4">
        <v>3.1166</v>
      </c>
      <c r="G22" s="66">
        <f t="shared" si="0"/>
        <v>-0.55795992605992306</v>
      </c>
    </row>
    <row r="23" spans="2:7" x14ac:dyDescent="0.2">
      <c r="B23" t="s">
        <v>18</v>
      </c>
      <c r="C23" t="s">
        <v>19</v>
      </c>
      <c r="D23" s="1">
        <v>1319</v>
      </c>
      <c r="E23">
        <v>53</v>
      </c>
      <c r="F23" s="4">
        <v>3.1202000000000001</v>
      </c>
      <c r="G23" s="66">
        <f t="shared" si="0"/>
        <v>-0.55741624902385256</v>
      </c>
    </row>
    <row r="24" spans="2:7" x14ac:dyDescent="0.2">
      <c r="B24" t="s">
        <v>16</v>
      </c>
      <c r="C24" t="s">
        <v>17</v>
      </c>
      <c r="D24" s="1">
        <v>1417</v>
      </c>
      <c r="E24">
        <v>54</v>
      </c>
      <c r="F24" s="4">
        <v>3.1514000000000002</v>
      </c>
      <c r="G24" s="66">
        <f t="shared" si="0"/>
        <v>-0.55257258088431538</v>
      </c>
    </row>
    <row r="25" spans="2:7" x14ac:dyDescent="0.2">
      <c r="B25" t="s">
        <v>14</v>
      </c>
      <c r="C25" t="s">
        <v>15</v>
      </c>
      <c r="D25" s="1">
        <v>1536</v>
      </c>
      <c r="E25">
        <v>52</v>
      </c>
      <c r="F25" s="4">
        <v>3.1863999999999999</v>
      </c>
      <c r="G25" s="66">
        <f t="shared" si="0"/>
        <v>-0.54669098385773451</v>
      </c>
    </row>
    <row r="26" spans="2:7" x14ac:dyDescent="0.2">
      <c r="B26" t="s">
        <v>12</v>
      </c>
      <c r="C26" t="s">
        <v>13</v>
      </c>
      <c r="D26" s="1">
        <v>1540</v>
      </c>
      <c r="E26">
        <v>58</v>
      </c>
      <c r="F26" s="4">
        <v>3.1875</v>
      </c>
      <c r="G26" s="66">
        <f t="shared" si="0"/>
        <v>-0.54649328311734524</v>
      </c>
    </row>
    <row r="27" spans="2:7" x14ac:dyDescent="0.2">
      <c r="B27" t="s">
        <v>10</v>
      </c>
      <c r="C27" t="s">
        <v>11</v>
      </c>
      <c r="D27" s="1">
        <v>1547</v>
      </c>
      <c r="E27">
        <v>45</v>
      </c>
      <c r="F27" s="4">
        <v>3.1894999999999998</v>
      </c>
      <c r="G27" s="66">
        <f t="shared" si="0"/>
        <v>-0.54614730682166401</v>
      </c>
    </row>
    <row r="28" spans="2:7" x14ac:dyDescent="0.2">
      <c r="B28" t="s">
        <v>8</v>
      </c>
      <c r="C28" t="s">
        <v>9</v>
      </c>
      <c r="D28" s="1">
        <v>1592</v>
      </c>
      <c r="E28">
        <v>59</v>
      </c>
      <c r="F28" s="4">
        <v>3.2019000000000002</v>
      </c>
      <c r="G28" s="66">
        <f t="shared" si="0"/>
        <v>-0.5439231734922847</v>
      </c>
    </row>
    <row r="29" spans="2:7" x14ac:dyDescent="0.2">
      <c r="B29" t="s">
        <v>6</v>
      </c>
      <c r="C29" t="s">
        <v>7</v>
      </c>
      <c r="D29" s="1">
        <v>1626</v>
      </c>
      <c r="E29">
        <v>50</v>
      </c>
      <c r="F29" s="4">
        <v>3.2111000000000001</v>
      </c>
      <c r="G29" s="66">
        <f t="shared" si="0"/>
        <v>-0.54224271719897588</v>
      </c>
    </row>
    <row r="30" spans="2:7" x14ac:dyDescent="0.2">
      <c r="B30" t="s">
        <v>4</v>
      </c>
      <c r="C30" t="s">
        <v>5</v>
      </c>
      <c r="D30" s="1">
        <v>1662</v>
      </c>
      <c r="E30">
        <v>58</v>
      </c>
      <c r="F30" s="4">
        <v>3.2206000000000001</v>
      </c>
      <c r="G30" s="66">
        <f t="shared" si="0"/>
        <v>-0.54046341053547242</v>
      </c>
    </row>
    <row r="31" spans="2:7" x14ac:dyDescent="0.2">
      <c r="B31" t="s">
        <v>2</v>
      </c>
      <c r="C31" t="s">
        <v>3</v>
      </c>
      <c r="D31" s="1">
        <v>1731</v>
      </c>
      <c r="E31">
        <v>57</v>
      </c>
      <c r="F31" s="4">
        <v>3.2383000000000002</v>
      </c>
      <c r="G31" s="66">
        <f t="shared" si="0"/>
        <v>-0.53705307276375747</v>
      </c>
    </row>
    <row r="32" spans="2:7" x14ac:dyDescent="0.2">
      <c r="B32" t="s">
        <v>0</v>
      </c>
      <c r="C32" t="s">
        <v>1</v>
      </c>
      <c r="D32" s="1">
        <v>1779</v>
      </c>
      <c r="E32">
        <v>46</v>
      </c>
      <c r="F32" s="4">
        <v>3.2502</v>
      </c>
      <c r="G32" s="66">
        <f t="shared" si="0"/>
        <v>-0.53468066387908619</v>
      </c>
    </row>
    <row r="33" spans="2:7" x14ac:dyDescent="0.2">
      <c r="B33" t="s">
        <v>724</v>
      </c>
      <c r="C33" t="s">
        <v>725</v>
      </c>
      <c r="D33" s="1">
        <v>1781</v>
      </c>
      <c r="E33">
        <v>52</v>
      </c>
      <c r="F33" s="4">
        <v>3.2507000000000001</v>
      </c>
      <c r="G33" s="66">
        <f t="shared" si="0"/>
        <v>-0.53458181350889156</v>
      </c>
    </row>
    <row r="34" spans="2:7" x14ac:dyDescent="0.2">
      <c r="B34" t="s">
        <v>722</v>
      </c>
      <c r="C34" t="s">
        <v>723</v>
      </c>
      <c r="D34" s="1">
        <v>1784</v>
      </c>
      <c r="E34">
        <v>53</v>
      </c>
      <c r="F34" s="4">
        <v>3.2513999999999998</v>
      </c>
      <c r="G34" s="66">
        <f t="shared" si="0"/>
        <v>-0.5344335379535996</v>
      </c>
    </row>
    <row r="35" spans="2:7" x14ac:dyDescent="0.2">
      <c r="B35" t="s">
        <v>720</v>
      </c>
      <c r="C35" t="s">
        <v>721</v>
      </c>
      <c r="D35" s="1">
        <v>1837</v>
      </c>
      <c r="E35">
        <v>50</v>
      </c>
      <c r="F35" s="4">
        <v>3.2641</v>
      </c>
      <c r="G35" s="66">
        <f t="shared" si="0"/>
        <v>-0.53181400314344174</v>
      </c>
    </row>
    <row r="36" spans="2:7" x14ac:dyDescent="0.2">
      <c r="B36" t="s">
        <v>718</v>
      </c>
      <c r="C36" t="s">
        <v>719</v>
      </c>
      <c r="D36" s="1">
        <v>1846</v>
      </c>
      <c r="E36">
        <v>47</v>
      </c>
      <c r="F36" s="4">
        <v>3.2662</v>
      </c>
      <c r="G36" s="66">
        <f t="shared" si="0"/>
        <v>-0.53136917647756587</v>
      </c>
    </row>
    <row r="37" spans="2:7" x14ac:dyDescent="0.2">
      <c r="B37" t="s">
        <v>716</v>
      </c>
      <c r="C37" t="s">
        <v>717</v>
      </c>
      <c r="D37" s="2">
        <v>1882</v>
      </c>
      <c r="E37">
        <v>66</v>
      </c>
      <c r="F37" s="4">
        <v>3.2746</v>
      </c>
      <c r="G37" s="66">
        <f t="shared" si="0"/>
        <v>-0.52958986981406242</v>
      </c>
    </row>
    <row r="38" spans="2:7" x14ac:dyDescent="0.2">
      <c r="B38" t="s">
        <v>714</v>
      </c>
      <c r="C38" t="s">
        <v>715</v>
      </c>
      <c r="D38" s="1">
        <v>1897</v>
      </c>
      <c r="E38">
        <v>54</v>
      </c>
      <c r="F38" s="4">
        <v>3.2780999999999998</v>
      </c>
      <c r="G38" s="66">
        <f t="shared" si="0"/>
        <v>-0.52884849203760265</v>
      </c>
    </row>
    <row r="39" spans="2:7" x14ac:dyDescent="0.2">
      <c r="B39" t="s">
        <v>712</v>
      </c>
      <c r="C39" t="s">
        <v>713</v>
      </c>
      <c r="D39" s="1">
        <v>1925</v>
      </c>
      <c r="E39">
        <v>57</v>
      </c>
      <c r="F39" s="4">
        <v>3.2844000000000002</v>
      </c>
      <c r="G39" s="66">
        <f t="shared" si="0"/>
        <v>-0.52746458685487774</v>
      </c>
    </row>
    <row r="40" spans="2:7" x14ac:dyDescent="0.2">
      <c r="B40" t="s">
        <v>710</v>
      </c>
      <c r="C40" t="s">
        <v>711</v>
      </c>
      <c r="D40" s="1">
        <v>1953</v>
      </c>
      <c r="E40">
        <v>59</v>
      </c>
      <c r="F40" s="4">
        <v>3.2907000000000002</v>
      </c>
      <c r="G40" s="66">
        <f t="shared" si="0"/>
        <v>-0.52608068167215283</v>
      </c>
    </row>
    <row r="41" spans="2:7" x14ac:dyDescent="0.2">
      <c r="B41" t="s">
        <v>708</v>
      </c>
      <c r="C41" t="s">
        <v>709</v>
      </c>
      <c r="D41" s="1">
        <v>1963</v>
      </c>
      <c r="E41">
        <v>58</v>
      </c>
      <c r="F41" s="4">
        <v>3.2928999999999999</v>
      </c>
      <c r="G41" s="66">
        <f t="shared" si="0"/>
        <v>-0.52558642982117965</v>
      </c>
    </row>
    <row r="42" spans="2:7" x14ac:dyDescent="0.2">
      <c r="B42" t="s">
        <v>706</v>
      </c>
      <c r="C42" t="s">
        <v>707</v>
      </c>
      <c r="D42" s="1">
        <v>1999</v>
      </c>
      <c r="E42">
        <v>61</v>
      </c>
      <c r="F42" s="4">
        <v>3.3008000000000002</v>
      </c>
      <c r="G42" s="66">
        <f t="shared" si="0"/>
        <v>-0.52380712315767619</v>
      </c>
    </row>
    <row r="43" spans="2:7" x14ac:dyDescent="0.2">
      <c r="B43" t="s">
        <v>704</v>
      </c>
      <c r="C43" t="s">
        <v>705</v>
      </c>
      <c r="D43" s="1">
        <v>2018</v>
      </c>
      <c r="E43">
        <v>47</v>
      </c>
      <c r="F43" s="4">
        <v>3.3048999999999999</v>
      </c>
      <c r="G43" s="66">
        <f t="shared" si="0"/>
        <v>-0.52286804464082715</v>
      </c>
    </row>
    <row r="44" spans="2:7" x14ac:dyDescent="0.2">
      <c r="B44" t="s">
        <v>702</v>
      </c>
      <c r="C44" t="s">
        <v>703</v>
      </c>
      <c r="D44" s="1">
        <v>2030</v>
      </c>
      <c r="E44">
        <v>53</v>
      </c>
      <c r="F44" s="4">
        <v>3.3075000000000001</v>
      </c>
      <c r="G44" s="66">
        <f t="shared" si="0"/>
        <v>-0.52227494241965933</v>
      </c>
    </row>
    <row r="45" spans="2:7" x14ac:dyDescent="0.2">
      <c r="B45" t="s">
        <v>700</v>
      </c>
      <c r="C45" t="s">
        <v>701</v>
      </c>
      <c r="D45" s="1">
        <v>2034</v>
      </c>
      <c r="E45">
        <v>73</v>
      </c>
      <c r="F45" s="4">
        <v>3.3083999999999998</v>
      </c>
      <c r="G45" s="66">
        <f t="shared" si="0"/>
        <v>-0.52207724167927005</v>
      </c>
    </row>
    <row r="46" spans="2:7" x14ac:dyDescent="0.2">
      <c r="B46" t="s">
        <v>698</v>
      </c>
      <c r="C46" t="s">
        <v>699</v>
      </c>
      <c r="D46" s="1">
        <v>2063</v>
      </c>
      <c r="E46">
        <v>63</v>
      </c>
      <c r="F46" s="4">
        <v>3.3144999999999998</v>
      </c>
      <c r="G46" s="66">
        <f t="shared" si="0"/>
        <v>-0.52064391131144783</v>
      </c>
    </row>
    <row r="47" spans="2:7" x14ac:dyDescent="0.2">
      <c r="B47" t="s">
        <v>696</v>
      </c>
      <c r="C47" t="s">
        <v>697</v>
      </c>
      <c r="D47" s="1">
        <v>2067</v>
      </c>
      <c r="E47">
        <v>42</v>
      </c>
      <c r="F47" s="4">
        <v>3.3153000000000001</v>
      </c>
      <c r="G47" s="66">
        <f t="shared" si="0"/>
        <v>-0.52044621057105855</v>
      </c>
    </row>
    <row r="48" spans="2:7" x14ac:dyDescent="0.2">
      <c r="B48" t="s">
        <v>694</v>
      </c>
      <c r="C48" t="s">
        <v>695</v>
      </c>
      <c r="D48" s="1">
        <v>2143</v>
      </c>
      <c r="E48">
        <v>54</v>
      </c>
      <c r="F48" s="4">
        <v>3.331</v>
      </c>
      <c r="G48" s="66">
        <f t="shared" si="0"/>
        <v>-0.51668989650366237</v>
      </c>
    </row>
    <row r="49" spans="2:7" x14ac:dyDescent="0.2">
      <c r="B49" t="s">
        <v>692</v>
      </c>
      <c r="C49" t="s">
        <v>693</v>
      </c>
      <c r="D49" s="1">
        <v>2271</v>
      </c>
      <c r="E49">
        <v>58</v>
      </c>
      <c r="F49" s="4">
        <v>3.3561999999999999</v>
      </c>
      <c r="G49" s="66">
        <f t="shared" si="0"/>
        <v>-0.51036347281120564</v>
      </c>
    </row>
    <row r="50" spans="2:7" x14ac:dyDescent="0.2">
      <c r="B50" t="s">
        <v>690</v>
      </c>
      <c r="C50" t="s">
        <v>691</v>
      </c>
      <c r="D50" s="1">
        <v>2276</v>
      </c>
      <c r="E50">
        <v>59</v>
      </c>
      <c r="F50" s="4">
        <v>3.3572000000000002</v>
      </c>
      <c r="G50" s="66">
        <f t="shared" si="0"/>
        <v>-0.51011634688571905</v>
      </c>
    </row>
    <row r="51" spans="2:7" x14ac:dyDescent="0.2">
      <c r="B51" t="s">
        <v>688</v>
      </c>
      <c r="C51" t="s">
        <v>689</v>
      </c>
      <c r="D51" s="1">
        <v>2277</v>
      </c>
      <c r="E51">
        <v>50</v>
      </c>
      <c r="F51" s="4">
        <v>3.3574000000000002</v>
      </c>
      <c r="G51" s="66">
        <f t="shared" si="0"/>
        <v>-0.51006692170062173</v>
      </c>
    </row>
    <row r="52" spans="2:7" x14ac:dyDescent="0.2">
      <c r="B52" t="s">
        <v>686</v>
      </c>
      <c r="C52" t="s">
        <v>687</v>
      </c>
      <c r="D52" s="1">
        <v>2285</v>
      </c>
      <c r="E52">
        <v>44</v>
      </c>
      <c r="F52" s="4">
        <v>3.3589000000000002</v>
      </c>
      <c r="G52" s="66">
        <f t="shared" si="0"/>
        <v>-0.50967152021984319</v>
      </c>
    </row>
    <row r="53" spans="2:7" x14ac:dyDescent="0.2">
      <c r="B53" t="s">
        <v>684</v>
      </c>
      <c r="C53" t="s">
        <v>685</v>
      </c>
      <c r="D53" s="1">
        <v>2307</v>
      </c>
      <c r="E53">
        <v>55</v>
      </c>
      <c r="F53" s="4">
        <v>3.363</v>
      </c>
      <c r="G53" s="66">
        <f t="shared" si="0"/>
        <v>-0.50858416614770219</v>
      </c>
    </row>
    <row r="54" spans="2:7" x14ac:dyDescent="0.2">
      <c r="B54" t="s">
        <v>682</v>
      </c>
      <c r="C54" t="s">
        <v>683</v>
      </c>
      <c r="D54" s="1">
        <v>2312</v>
      </c>
      <c r="E54">
        <v>62</v>
      </c>
      <c r="F54" s="4">
        <v>3.3639999999999999</v>
      </c>
      <c r="G54" s="66">
        <f t="shared" si="0"/>
        <v>-0.5083370402222156</v>
      </c>
    </row>
    <row r="55" spans="2:7" x14ac:dyDescent="0.2">
      <c r="B55" t="s">
        <v>680</v>
      </c>
      <c r="C55" t="s">
        <v>681</v>
      </c>
      <c r="D55" s="1">
        <v>2342</v>
      </c>
      <c r="E55">
        <v>61</v>
      </c>
      <c r="F55" s="4">
        <v>3.3696000000000002</v>
      </c>
      <c r="G55" s="66">
        <f t="shared" si="0"/>
        <v>-0.50685428466929605</v>
      </c>
    </row>
    <row r="56" spans="2:7" x14ac:dyDescent="0.2">
      <c r="B56" t="s">
        <v>678</v>
      </c>
      <c r="C56" t="s">
        <v>679</v>
      </c>
      <c r="D56" s="1">
        <v>2374</v>
      </c>
      <c r="E56">
        <v>52</v>
      </c>
      <c r="F56" s="4">
        <v>3.3755000000000002</v>
      </c>
      <c r="G56" s="66">
        <f t="shared" si="0"/>
        <v>-0.50527267874618187</v>
      </c>
    </row>
    <row r="57" spans="2:7" x14ac:dyDescent="0.2">
      <c r="B57" t="s">
        <v>676</v>
      </c>
      <c r="C57" t="s">
        <v>677</v>
      </c>
      <c r="D57" s="1">
        <v>2380</v>
      </c>
      <c r="E57">
        <v>52</v>
      </c>
      <c r="F57" s="4">
        <v>3.3765999999999998</v>
      </c>
      <c r="G57" s="66">
        <f t="shared" si="0"/>
        <v>-0.50497612763559796</v>
      </c>
    </row>
    <row r="58" spans="2:7" x14ac:dyDescent="0.2">
      <c r="B58" t="s">
        <v>674</v>
      </c>
      <c r="C58" t="s">
        <v>675</v>
      </c>
      <c r="D58" s="1">
        <v>2398</v>
      </c>
      <c r="E58">
        <v>61</v>
      </c>
      <c r="F58" s="4">
        <v>3.3797999999999999</v>
      </c>
      <c r="G58" s="66">
        <f t="shared" si="0"/>
        <v>-0.50408647430384623</v>
      </c>
    </row>
    <row r="59" spans="2:7" x14ac:dyDescent="0.2">
      <c r="B59" t="s">
        <v>672</v>
      </c>
      <c r="C59" t="s">
        <v>673</v>
      </c>
      <c r="D59" s="1">
        <v>2426</v>
      </c>
      <c r="E59">
        <v>52</v>
      </c>
      <c r="F59" s="4">
        <v>3.3849</v>
      </c>
      <c r="G59" s="66">
        <f t="shared" si="0"/>
        <v>-0.50270256912112132</v>
      </c>
    </row>
    <row r="60" spans="2:7" x14ac:dyDescent="0.2">
      <c r="B60" t="s">
        <v>670</v>
      </c>
      <c r="C60" t="s">
        <v>671</v>
      </c>
      <c r="D60" s="1">
        <v>2462</v>
      </c>
      <c r="E60">
        <v>62</v>
      </c>
      <c r="F60" s="4">
        <v>3.3913000000000002</v>
      </c>
      <c r="G60" s="66">
        <f t="shared" si="0"/>
        <v>-0.50092326245761787</v>
      </c>
    </row>
    <row r="61" spans="2:7" x14ac:dyDescent="0.2">
      <c r="B61" t="s">
        <v>668</v>
      </c>
      <c r="C61" t="s">
        <v>669</v>
      </c>
      <c r="D61" s="1">
        <v>2471</v>
      </c>
      <c r="E61">
        <v>64</v>
      </c>
      <c r="F61" s="4">
        <v>3.3929</v>
      </c>
      <c r="G61" s="66">
        <f t="shared" si="0"/>
        <v>-0.500478435791742</v>
      </c>
    </row>
    <row r="62" spans="2:7" x14ac:dyDescent="0.2">
      <c r="B62" t="s">
        <v>666</v>
      </c>
      <c r="C62" t="s">
        <v>667</v>
      </c>
      <c r="D62" s="1">
        <v>2473</v>
      </c>
      <c r="E62">
        <v>57</v>
      </c>
      <c r="F62" s="4">
        <v>3.3932000000000002</v>
      </c>
      <c r="G62" s="66">
        <f t="shared" si="0"/>
        <v>-0.50037958542154737</v>
      </c>
    </row>
    <row r="63" spans="2:7" x14ac:dyDescent="0.2">
      <c r="B63" t="s">
        <v>664</v>
      </c>
      <c r="C63" t="s">
        <v>665</v>
      </c>
      <c r="D63" s="1">
        <v>2489</v>
      </c>
      <c r="E63">
        <v>56</v>
      </c>
      <c r="F63" s="4">
        <v>3.3959999999999999</v>
      </c>
      <c r="G63" s="66">
        <f t="shared" si="0"/>
        <v>-0.49958878245999033</v>
      </c>
    </row>
    <row r="64" spans="2:7" x14ac:dyDescent="0.2">
      <c r="B64" t="s">
        <v>662</v>
      </c>
      <c r="C64" t="s">
        <v>663</v>
      </c>
      <c r="D64" s="1">
        <v>2499</v>
      </c>
      <c r="E64">
        <v>50</v>
      </c>
      <c r="F64" s="4">
        <v>3.3978000000000002</v>
      </c>
      <c r="G64" s="66">
        <f t="shared" si="0"/>
        <v>-0.49909453060901715</v>
      </c>
    </row>
    <row r="65" spans="2:7" x14ac:dyDescent="0.2">
      <c r="B65" t="s">
        <v>660</v>
      </c>
      <c r="C65" t="s">
        <v>661</v>
      </c>
      <c r="D65" s="1">
        <v>2515</v>
      </c>
      <c r="E65">
        <v>56</v>
      </c>
      <c r="F65" s="4">
        <v>3.4005000000000001</v>
      </c>
      <c r="G65" s="66">
        <f t="shared" si="0"/>
        <v>-0.49830372764746006</v>
      </c>
    </row>
    <row r="66" spans="2:7" x14ac:dyDescent="0.2">
      <c r="B66" t="s">
        <v>658</v>
      </c>
      <c r="C66" t="s">
        <v>659</v>
      </c>
      <c r="D66" s="1">
        <v>2563</v>
      </c>
      <c r="E66">
        <v>59</v>
      </c>
      <c r="F66" s="4">
        <v>3.4087000000000001</v>
      </c>
      <c r="G66" s="66">
        <f t="shared" si="0"/>
        <v>-0.49593131876278879</v>
      </c>
    </row>
    <row r="67" spans="2:7" x14ac:dyDescent="0.2">
      <c r="B67" t="s">
        <v>656</v>
      </c>
      <c r="C67" t="s">
        <v>657</v>
      </c>
      <c r="D67" s="1">
        <v>2599</v>
      </c>
      <c r="E67">
        <v>59</v>
      </c>
      <c r="F67" s="4">
        <v>3.4148000000000001</v>
      </c>
      <c r="G67" s="66">
        <f t="shared" si="0"/>
        <v>-0.49415201209928533</v>
      </c>
    </row>
    <row r="68" spans="2:7" x14ac:dyDescent="0.2">
      <c r="B68" t="s">
        <v>654</v>
      </c>
      <c r="C68" t="s">
        <v>655</v>
      </c>
      <c r="D68" s="1">
        <v>2619</v>
      </c>
      <c r="E68">
        <v>62</v>
      </c>
      <c r="F68" s="4">
        <v>3.4180999999999999</v>
      </c>
      <c r="G68" s="66">
        <f t="shared" ref="G68:G131" si="1">STANDARDIZE(D68,12596.98,20232.6)</f>
        <v>-0.49316350839733897</v>
      </c>
    </row>
    <row r="69" spans="2:7" x14ac:dyDescent="0.2">
      <c r="B69" t="s">
        <v>652</v>
      </c>
      <c r="C69" t="s">
        <v>653</v>
      </c>
      <c r="D69" s="1">
        <v>2658</v>
      </c>
      <c r="E69">
        <v>50</v>
      </c>
      <c r="F69" s="4">
        <v>3.4245999999999999</v>
      </c>
      <c r="G69" s="66">
        <f t="shared" si="1"/>
        <v>-0.49123592617854356</v>
      </c>
    </row>
    <row r="70" spans="2:7" x14ac:dyDescent="0.2">
      <c r="B70" t="s">
        <v>650</v>
      </c>
      <c r="C70" t="s">
        <v>651</v>
      </c>
      <c r="D70" s="1">
        <v>2662</v>
      </c>
      <c r="E70">
        <v>53</v>
      </c>
      <c r="F70" s="4">
        <v>3.4251999999999998</v>
      </c>
      <c r="G70" s="66">
        <f t="shared" si="1"/>
        <v>-0.49103822543815429</v>
      </c>
    </row>
    <row r="71" spans="2:7" x14ac:dyDescent="0.2">
      <c r="B71" t="s">
        <v>648</v>
      </c>
      <c r="C71" t="s">
        <v>649</v>
      </c>
      <c r="D71" s="1">
        <v>2768</v>
      </c>
      <c r="E71">
        <v>55</v>
      </c>
      <c r="F71" s="4">
        <v>3.4422000000000001</v>
      </c>
      <c r="G71" s="66">
        <f t="shared" si="1"/>
        <v>-0.48579915581783856</v>
      </c>
    </row>
    <row r="72" spans="2:7" x14ac:dyDescent="0.2">
      <c r="B72" t="s">
        <v>646</v>
      </c>
      <c r="C72" t="s">
        <v>647</v>
      </c>
      <c r="D72" s="1">
        <v>2783</v>
      </c>
      <c r="E72">
        <v>48</v>
      </c>
      <c r="F72" s="4">
        <v>3.4445000000000001</v>
      </c>
      <c r="G72" s="66">
        <f t="shared" si="1"/>
        <v>-0.48505777804137878</v>
      </c>
    </row>
    <row r="73" spans="2:7" x14ac:dyDescent="0.2">
      <c r="B73" t="s">
        <v>644</v>
      </c>
      <c r="C73" t="s">
        <v>645</v>
      </c>
      <c r="D73" s="1">
        <v>2829</v>
      </c>
      <c r="E73">
        <v>62</v>
      </c>
      <c r="F73" s="4">
        <v>3.4516</v>
      </c>
      <c r="G73" s="66">
        <f t="shared" si="1"/>
        <v>-0.48278421952690215</v>
      </c>
    </row>
    <row r="74" spans="2:7" x14ac:dyDescent="0.2">
      <c r="B74" t="s">
        <v>642</v>
      </c>
      <c r="C74" t="s">
        <v>643</v>
      </c>
      <c r="D74" s="1">
        <v>2849</v>
      </c>
      <c r="E74">
        <v>47</v>
      </c>
      <c r="F74" s="4">
        <v>3.4546999999999999</v>
      </c>
      <c r="G74" s="66">
        <f t="shared" si="1"/>
        <v>-0.48179571582495578</v>
      </c>
    </row>
    <row r="75" spans="2:7" x14ac:dyDescent="0.2">
      <c r="B75" t="s">
        <v>640</v>
      </c>
      <c r="C75" t="s">
        <v>641</v>
      </c>
      <c r="D75" s="1">
        <v>2869</v>
      </c>
      <c r="E75">
        <v>58</v>
      </c>
      <c r="F75" s="4">
        <v>3.4577</v>
      </c>
      <c r="G75" s="66">
        <f t="shared" si="1"/>
        <v>-0.48080721212300942</v>
      </c>
    </row>
    <row r="76" spans="2:7" x14ac:dyDescent="0.2">
      <c r="B76" t="s">
        <v>638</v>
      </c>
      <c r="C76" t="s">
        <v>639</v>
      </c>
      <c r="D76" s="1">
        <v>2900</v>
      </c>
      <c r="E76">
        <v>50</v>
      </c>
      <c r="F76" s="4">
        <v>3.4624000000000001</v>
      </c>
      <c r="G76" s="66">
        <f t="shared" si="1"/>
        <v>-0.47927503138499256</v>
      </c>
    </row>
    <row r="77" spans="2:7" x14ac:dyDescent="0.2">
      <c r="B77" t="s">
        <v>636</v>
      </c>
      <c r="C77" t="s">
        <v>637</v>
      </c>
      <c r="D77" s="1">
        <v>2908</v>
      </c>
      <c r="E77">
        <v>48</v>
      </c>
      <c r="F77" s="4">
        <v>3.4636</v>
      </c>
      <c r="G77" s="66">
        <f t="shared" si="1"/>
        <v>-0.47887962990421401</v>
      </c>
    </row>
    <row r="78" spans="2:7" x14ac:dyDescent="0.2">
      <c r="B78" t="s">
        <v>634</v>
      </c>
      <c r="C78" t="s">
        <v>635</v>
      </c>
      <c r="D78" s="1">
        <v>2927</v>
      </c>
      <c r="E78">
        <v>62</v>
      </c>
      <c r="F78" s="4">
        <v>3.4664000000000001</v>
      </c>
      <c r="G78" s="66">
        <f t="shared" si="1"/>
        <v>-0.47794055138736496</v>
      </c>
    </row>
    <row r="79" spans="2:7" x14ac:dyDescent="0.2">
      <c r="B79" t="s">
        <v>632</v>
      </c>
      <c r="C79" t="s">
        <v>633</v>
      </c>
      <c r="D79" s="1">
        <v>2929</v>
      </c>
      <c r="E79">
        <v>45</v>
      </c>
      <c r="F79" s="4">
        <v>3.4666999999999999</v>
      </c>
      <c r="G79" s="66">
        <f t="shared" si="1"/>
        <v>-0.47784170101717033</v>
      </c>
    </row>
    <row r="80" spans="2:7" x14ac:dyDescent="0.2">
      <c r="B80" t="s">
        <v>630</v>
      </c>
      <c r="C80" t="s">
        <v>631</v>
      </c>
      <c r="D80" s="2">
        <v>2945</v>
      </c>
      <c r="E80">
        <v>54</v>
      </c>
      <c r="F80" s="4">
        <v>3.4691000000000001</v>
      </c>
      <c r="G80" s="66">
        <f t="shared" si="1"/>
        <v>-0.47705089805561324</v>
      </c>
    </row>
    <row r="81" spans="2:7" x14ac:dyDescent="0.2">
      <c r="B81" t="s">
        <v>628</v>
      </c>
      <c r="C81" t="s">
        <v>629</v>
      </c>
      <c r="D81" s="1">
        <v>2977</v>
      </c>
      <c r="E81">
        <v>47</v>
      </c>
      <c r="F81" s="4">
        <v>3.4738000000000002</v>
      </c>
      <c r="G81" s="66">
        <f t="shared" si="1"/>
        <v>-0.47546929213249906</v>
      </c>
    </row>
    <row r="82" spans="2:7" x14ac:dyDescent="0.2">
      <c r="B82" t="s">
        <v>626</v>
      </c>
      <c r="C82" t="s">
        <v>627</v>
      </c>
      <c r="D82" s="1">
        <v>2978</v>
      </c>
      <c r="E82">
        <v>59</v>
      </c>
      <c r="F82" s="4">
        <v>3.4739</v>
      </c>
      <c r="G82" s="66">
        <f t="shared" si="1"/>
        <v>-0.47541986694740174</v>
      </c>
    </row>
    <row r="83" spans="2:7" x14ac:dyDescent="0.2">
      <c r="B83" t="s">
        <v>624</v>
      </c>
      <c r="C83" t="s">
        <v>625</v>
      </c>
      <c r="D83" s="1">
        <v>3008</v>
      </c>
      <c r="E83">
        <v>59</v>
      </c>
      <c r="F83" s="4">
        <v>3.4782999999999999</v>
      </c>
      <c r="G83" s="66">
        <f t="shared" si="1"/>
        <v>-0.47393711139448219</v>
      </c>
    </row>
    <row r="84" spans="2:7" x14ac:dyDescent="0.2">
      <c r="B84" t="s">
        <v>620</v>
      </c>
      <c r="C84" t="s">
        <v>621</v>
      </c>
      <c r="D84" s="1">
        <v>3031</v>
      </c>
      <c r="E84">
        <v>61</v>
      </c>
      <c r="F84" s="4">
        <v>3.4815999999999998</v>
      </c>
      <c r="G84" s="66">
        <f t="shared" si="1"/>
        <v>-0.47280033213724387</v>
      </c>
    </row>
    <row r="85" spans="2:7" x14ac:dyDescent="0.2">
      <c r="B85" t="s">
        <v>622</v>
      </c>
      <c r="C85" t="s">
        <v>623</v>
      </c>
      <c r="D85" s="1">
        <v>3031</v>
      </c>
      <c r="E85">
        <v>52</v>
      </c>
      <c r="F85" s="4">
        <v>3.4815999999999998</v>
      </c>
      <c r="G85" s="66">
        <f t="shared" si="1"/>
        <v>-0.47280033213724387</v>
      </c>
    </row>
    <row r="86" spans="2:7" x14ac:dyDescent="0.2">
      <c r="B86" t="s">
        <v>618</v>
      </c>
      <c r="C86" t="s">
        <v>619</v>
      </c>
      <c r="D86" s="1">
        <v>3040</v>
      </c>
      <c r="E86">
        <v>52</v>
      </c>
      <c r="F86" s="4">
        <v>3.4828999999999999</v>
      </c>
      <c r="G86" s="66">
        <f t="shared" si="1"/>
        <v>-0.47235550547136801</v>
      </c>
    </row>
    <row r="87" spans="2:7" x14ac:dyDescent="0.2">
      <c r="B87" t="s">
        <v>616</v>
      </c>
      <c r="C87" t="s">
        <v>617</v>
      </c>
      <c r="D87" s="1">
        <v>3057</v>
      </c>
      <c r="E87">
        <v>55</v>
      </c>
      <c r="F87" s="4">
        <v>3.4853000000000001</v>
      </c>
      <c r="G87" s="66">
        <f t="shared" si="1"/>
        <v>-0.4715152773247136</v>
      </c>
    </row>
    <row r="88" spans="2:7" x14ac:dyDescent="0.2">
      <c r="B88" t="s">
        <v>614</v>
      </c>
      <c r="C88" t="s">
        <v>615</v>
      </c>
      <c r="D88" s="1">
        <v>3138</v>
      </c>
      <c r="E88">
        <v>47</v>
      </c>
      <c r="F88" s="4">
        <v>3.4967000000000001</v>
      </c>
      <c r="G88" s="66">
        <f t="shared" si="1"/>
        <v>-0.46751183733183083</v>
      </c>
    </row>
    <row r="89" spans="2:7" x14ac:dyDescent="0.2">
      <c r="B89" t="s">
        <v>612</v>
      </c>
      <c r="C89" t="s">
        <v>613</v>
      </c>
      <c r="D89" s="1">
        <v>3146</v>
      </c>
      <c r="E89">
        <v>62</v>
      </c>
      <c r="F89" s="4">
        <v>3.4977999999999998</v>
      </c>
      <c r="G89" s="66">
        <f t="shared" si="1"/>
        <v>-0.46711643585105228</v>
      </c>
    </row>
    <row r="90" spans="2:7" x14ac:dyDescent="0.2">
      <c r="B90" t="s">
        <v>610</v>
      </c>
      <c r="C90" t="s">
        <v>611</v>
      </c>
      <c r="D90" s="1">
        <v>3171</v>
      </c>
      <c r="E90">
        <v>56</v>
      </c>
      <c r="F90" s="4">
        <v>3.5011999999999999</v>
      </c>
      <c r="G90" s="66">
        <f t="shared" si="1"/>
        <v>-0.46588080622361933</v>
      </c>
    </row>
    <row r="91" spans="2:7" x14ac:dyDescent="0.2">
      <c r="B91" t="s">
        <v>608</v>
      </c>
      <c r="C91" t="s">
        <v>609</v>
      </c>
      <c r="D91" s="1">
        <v>3176</v>
      </c>
      <c r="E91">
        <v>55</v>
      </c>
      <c r="F91" s="4">
        <v>3.5019</v>
      </c>
      <c r="G91" s="66">
        <f t="shared" si="1"/>
        <v>-0.46563368029813273</v>
      </c>
    </row>
    <row r="92" spans="2:7" x14ac:dyDescent="0.2">
      <c r="B92" t="s">
        <v>606</v>
      </c>
      <c r="C92" t="s">
        <v>607</v>
      </c>
      <c r="D92" s="1">
        <v>3176</v>
      </c>
      <c r="E92">
        <v>68</v>
      </c>
      <c r="F92" s="4">
        <v>3.5019</v>
      </c>
      <c r="G92" s="66">
        <f t="shared" si="1"/>
        <v>-0.46563368029813273</v>
      </c>
    </row>
    <row r="93" spans="2:7" x14ac:dyDescent="0.2">
      <c r="B93" t="s">
        <v>604</v>
      </c>
      <c r="C93" t="s">
        <v>605</v>
      </c>
      <c r="D93" s="1">
        <v>3178</v>
      </c>
      <c r="E93">
        <v>60</v>
      </c>
      <c r="F93" s="4">
        <v>3.5022000000000002</v>
      </c>
      <c r="G93" s="66">
        <f t="shared" si="1"/>
        <v>-0.4655348299279381</v>
      </c>
    </row>
    <row r="94" spans="2:7" x14ac:dyDescent="0.2">
      <c r="B94" t="s">
        <v>602</v>
      </c>
      <c r="C94" t="s">
        <v>603</v>
      </c>
      <c r="D94" s="1">
        <v>3186</v>
      </c>
      <c r="E94">
        <v>58</v>
      </c>
      <c r="F94" s="4">
        <v>3.5032000000000001</v>
      </c>
      <c r="G94" s="66">
        <f t="shared" si="1"/>
        <v>-0.46513942844715955</v>
      </c>
    </row>
    <row r="95" spans="2:7" x14ac:dyDescent="0.2">
      <c r="B95" t="s">
        <v>600</v>
      </c>
      <c r="C95" t="s">
        <v>601</v>
      </c>
      <c r="D95" s="2">
        <v>3219</v>
      </c>
      <c r="E95">
        <v>57</v>
      </c>
      <c r="F95" s="4">
        <v>3.5076999999999998</v>
      </c>
      <c r="G95" s="66">
        <f t="shared" si="1"/>
        <v>-0.46350839733894805</v>
      </c>
    </row>
    <row r="96" spans="2:7" x14ac:dyDescent="0.2">
      <c r="B96" t="s">
        <v>598</v>
      </c>
      <c r="C96" t="s">
        <v>599</v>
      </c>
      <c r="D96" s="1">
        <v>3219</v>
      </c>
      <c r="E96">
        <v>63</v>
      </c>
      <c r="F96" s="4">
        <v>3.5076999999999998</v>
      </c>
      <c r="G96" s="66">
        <f t="shared" si="1"/>
        <v>-0.46350839733894805</v>
      </c>
    </row>
    <row r="97" spans="2:7" x14ac:dyDescent="0.2">
      <c r="B97" t="s">
        <v>596</v>
      </c>
      <c r="C97" t="s">
        <v>597</v>
      </c>
      <c r="D97" s="1">
        <v>3239</v>
      </c>
      <c r="E97">
        <v>56</v>
      </c>
      <c r="F97" s="4">
        <v>3.5104000000000002</v>
      </c>
      <c r="G97" s="66">
        <f t="shared" si="1"/>
        <v>-0.46251989363700169</v>
      </c>
    </row>
    <row r="98" spans="2:7" x14ac:dyDescent="0.2">
      <c r="B98" t="s">
        <v>594</v>
      </c>
      <c r="C98" t="s">
        <v>595</v>
      </c>
      <c r="D98" s="1">
        <v>3295</v>
      </c>
      <c r="E98">
        <v>59</v>
      </c>
      <c r="F98" s="4">
        <v>3.5179</v>
      </c>
      <c r="G98" s="66">
        <f t="shared" si="1"/>
        <v>-0.45975208327155187</v>
      </c>
    </row>
    <row r="99" spans="2:7" x14ac:dyDescent="0.2">
      <c r="B99" t="s">
        <v>592</v>
      </c>
      <c r="C99" t="s">
        <v>593</v>
      </c>
      <c r="D99" s="1">
        <v>3297</v>
      </c>
      <c r="E99">
        <v>52</v>
      </c>
      <c r="F99" s="4">
        <v>3.5181</v>
      </c>
      <c r="G99" s="66">
        <f t="shared" si="1"/>
        <v>-0.45965323290135723</v>
      </c>
    </row>
    <row r="100" spans="2:7" x14ac:dyDescent="0.2">
      <c r="B100" t="s">
        <v>590</v>
      </c>
      <c r="C100" t="s">
        <v>591</v>
      </c>
      <c r="D100" s="1">
        <v>3299</v>
      </c>
      <c r="E100">
        <v>59</v>
      </c>
      <c r="F100" s="4">
        <v>3.5184000000000002</v>
      </c>
      <c r="G100" s="66">
        <f t="shared" si="1"/>
        <v>-0.4595543825311626</v>
      </c>
    </row>
    <row r="101" spans="2:7" x14ac:dyDescent="0.2">
      <c r="B101" t="s">
        <v>588</v>
      </c>
      <c r="C101" t="s">
        <v>589</v>
      </c>
      <c r="D101" s="1">
        <v>3304</v>
      </c>
      <c r="E101">
        <v>56</v>
      </c>
      <c r="F101" s="4">
        <v>3.5190000000000001</v>
      </c>
      <c r="G101" s="66">
        <f t="shared" si="1"/>
        <v>-0.45930725660567601</v>
      </c>
    </row>
    <row r="102" spans="2:7" x14ac:dyDescent="0.2">
      <c r="B102" t="s">
        <v>586</v>
      </c>
      <c r="C102" t="s">
        <v>587</v>
      </c>
      <c r="D102" s="1">
        <v>3339</v>
      </c>
      <c r="E102">
        <v>52</v>
      </c>
      <c r="F102" s="4">
        <v>3.5236000000000001</v>
      </c>
      <c r="G102" s="66">
        <f t="shared" si="1"/>
        <v>-0.45757737512726987</v>
      </c>
    </row>
    <row r="103" spans="2:7" x14ac:dyDescent="0.2">
      <c r="B103" t="s">
        <v>584</v>
      </c>
      <c r="C103" t="s">
        <v>585</v>
      </c>
      <c r="D103" s="1">
        <v>3345</v>
      </c>
      <c r="E103">
        <v>49</v>
      </c>
      <c r="F103" s="4">
        <v>3.5244</v>
      </c>
      <c r="G103" s="66">
        <f t="shared" si="1"/>
        <v>-0.45728082401668596</v>
      </c>
    </row>
    <row r="104" spans="2:7" x14ac:dyDescent="0.2">
      <c r="B104" t="s">
        <v>582</v>
      </c>
      <c r="C104" t="s">
        <v>583</v>
      </c>
      <c r="D104" s="1">
        <v>3348</v>
      </c>
      <c r="E104">
        <v>59</v>
      </c>
      <c r="F104" s="4">
        <v>3.5247999999999999</v>
      </c>
      <c r="G104" s="66">
        <f t="shared" si="1"/>
        <v>-0.45713254846139401</v>
      </c>
    </row>
    <row r="105" spans="2:7" x14ac:dyDescent="0.2">
      <c r="B105" t="s">
        <v>580</v>
      </c>
      <c r="C105" t="s">
        <v>581</v>
      </c>
      <c r="D105" s="1">
        <v>3366</v>
      </c>
      <c r="E105">
        <v>52</v>
      </c>
      <c r="F105" s="4">
        <v>3.5270999999999999</v>
      </c>
      <c r="G105" s="66">
        <f t="shared" si="1"/>
        <v>-0.45624289512964228</v>
      </c>
    </row>
    <row r="106" spans="2:7" x14ac:dyDescent="0.2">
      <c r="B106" t="s">
        <v>578</v>
      </c>
      <c r="C106" t="s">
        <v>579</v>
      </c>
      <c r="D106" s="1">
        <v>3380</v>
      </c>
      <c r="E106">
        <v>55</v>
      </c>
      <c r="F106" s="4">
        <v>3.5289000000000001</v>
      </c>
      <c r="G106" s="66">
        <f t="shared" si="1"/>
        <v>-0.45555094253827982</v>
      </c>
    </row>
    <row r="107" spans="2:7" x14ac:dyDescent="0.2">
      <c r="B107" t="s">
        <v>576</v>
      </c>
      <c r="C107" t="s">
        <v>577</v>
      </c>
      <c r="D107" s="1">
        <v>3384</v>
      </c>
      <c r="E107">
        <v>57</v>
      </c>
      <c r="F107" s="4">
        <v>3.5293999999999999</v>
      </c>
      <c r="G107" s="66">
        <f t="shared" si="1"/>
        <v>-0.45535324179789055</v>
      </c>
    </row>
    <row r="108" spans="2:7" x14ac:dyDescent="0.2">
      <c r="B108" t="s">
        <v>574</v>
      </c>
      <c r="C108" t="s">
        <v>575</v>
      </c>
      <c r="D108" s="1">
        <v>3392</v>
      </c>
      <c r="E108">
        <v>55</v>
      </c>
      <c r="F108" s="4">
        <v>3.5305</v>
      </c>
      <c r="G108" s="66">
        <f t="shared" si="1"/>
        <v>-0.45495784031711201</v>
      </c>
    </row>
    <row r="109" spans="2:7" x14ac:dyDescent="0.2">
      <c r="B109" t="s">
        <v>572</v>
      </c>
      <c r="C109" t="s">
        <v>573</v>
      </c>
      <c r="D109" s="1">
        <v>3437</v>
      </c>
      <c r="E109">
        <v>52</v>
      </c>
      <c r="F109" s="4">
        <v>3.5362</v>
      </c>
      <c r="G109" s="66">
        <f t="shared" si="1"/>
        <v>-0.45273370698773269</v>
      </c>
    </row>
    <row r="110" spans="2:7" x14ac:dyDescent="0.2">
      <c r="B110" t="s">
        <v>570</v>
      </c>
      <c r="C110" t="s">
        <v>571</v>
      </c>
      <c r="D110" s="1">
        <v>3444</v>
      </c>
      <c r="E110">
        <v>63</v>
      </c>
      <c r="F110" s="4">
        <v>3.5371000000000001</v>
      </c>
      <c r="G110" s="66">
        <f t="shared" si="1"/>
        <v>-0.45238773069205146</v>
      </c>
    </row>
    <row r="111" spans="2:7" x14ac:dyDescent="0.2">
      <c r="B111" t="s">
        <v>568</v>
      </c>
      <c r="C111" t="s">
        <v>569</v>
      </c>
      <c r="D111" s="1">
        <v>3464</v>
      </c>
      <c r="E111">
        <v>56</v>
      </c>
      <c r="F111" s="4">
        <v>3.5396000000000001</v>
      </c>
      <c r="G111" s="66">
        <f t="shared" si="1"/>
        <v>-0.4513992269901051</v>
      </c>
    </row>
    <row r="112" spans="2:7" x14ac:dyDescent="0.2">
      <c r="B112" t="s">
        <v>566</v>
      </c>
      <c r="C112" t="s">
        <v>567</v>
      </c>
      <c r="D112" s="1">
        <v>3492</v>
      </c>
      <c r="E112">
        <v>44</v>
      </c>
      <c r="F112" s="4">
        <v>3.5430999999999999</v>
      </c>
      <c r="G112" s="66">
        <f t="shared" si="1"/>
        <v>-0.45001532180738019</v>
      </c>
    </row>
    <row r="113" spans="2:7" x14ac:dyDescent="0.2">
      <c r="B113" t="s">
        <v>564</v>
      </c>
      <c r="C113" t="s">
        <v>565</v>
      </c>
      <c r="D113" s="1">
        <v>3537</v>
      </c>
      <c r="E113">
        <v>49</v>
      </c>
      <c r="F113" s="4">
        <v>3.5486</v>
      </c>
      <c r="G113" s="66">
        <f t="shared" si="1"/>
        <v>-0.44779118847800087</v>
      </c>
    </row>
    <row r="114" spans="2:7" x14ac:dyDescent="0.2">
      <c r="B114" t="s">
        <v>562</v>
      </c>
      <c r="C114" t="s">
        <v>563</v>
      </c>
      <c r="D114" s="1">
        <v>3552</v>
      </c>
      <c r="E114">
        <v>57</v>
      </c>
      <c r="F114" s="4">
        <v>3.5505</v>
      </c>
      <c r="G114" s="66">
        <f t="shared" si="1"/>
        <v>-0.44704981070154109</v>
      </c>
    </row>
    <row r="115" spans="2:7" x14ac:dyDescent="0.2">
      <c r="B115" t="s">
        <v>560</v>
      </c>
      <c r="C115" t="s">
        <v>561</v>
      </c>
      <c r="D115" s="1">
        <v>3610</v>
      </c>
      <c r="E115">
        <v>53</v>
      </c>
      <c r="F115" s="4">
        <v>3.5575000000000001</v>
      </c>
      <c r="G115" s="66">
        <f t="shared" si="1"/>
        <v>-0.44418314996589664</v>
      </c>
    </row>
    <row r="116" spans="2:7" x14ac:dyDescent="0.2">
      <c r="B116" t="s">
        <v>558</v>
      </c>
      <c r="C116" t="s">
        <v>559</v>
      </c>
      <c r="D116" s="1">
        <v>3631</v>
      </c>
      <c r="E116">
        <v>54</v>
      </c>
      <c r="F116" s="4">
        <v>3.56</v>
      </c>
      <c r="G116" s="66">
        <f t="shared" si="1"/>
        <v>-0.44314522107885296</v>
      </c>
    </row>
    <row r="117" spans="2:7" x14ac:dyDescent="0.2">
      <c r="B117" t="s">
        <v>556</v>
      </c>
      <c r="C117" t="s">
        <v>557</v>
      </c>
      <c r="D117" s="1">
        <v>3638</v>
      </c>
      <c r="E117">
        <v>52</v>
      </c>
      <c r="F117" s="4">
        <v>3.5609000000000002</v>
      </c>
      <c r="G117" s="66">
        <f t="shared" si="1"/>
        <v>-0.44279924478317173</v>
      </c>
    </row>
    <row r="118" spans="2:7" x14ac:dyDescent="0.2">
      <c r="B118" t="s">
        <v>554</v>
      </c>
      <c r="C118" t="s">
        <v>555</v>
      </c>
      <c r="D118" s="1">
        <v>3702</v>
      </c>
      <c r="E118">
        <v>54</v>
      </c>
      <c r="F118" s="4">
        <v>3.5684</v>
      </c>
      <c r="G118" s="66">
        <f t="shared" si="1"/>
        <v>-0.43963603293694337</v>
      </c>
    </row>
    <row r="119" spans="2:7" x14ac:dyDescent="0.2">
      <c r="B119" t="s">
        <v>552</v>
      </c>
      <c r="C119" t="s">
        <v>553</v>
      </c>
      <c r="D119" s="1">
        <v>3705</v>
      </c>
      <c r="E119">
        <v>55</v>
      </c>
      <c r="F119" s="4">
        <v>3.5688</v>
      </c>
      <c r="G119" s="66">
        <f t="shared" si="1"/>
        <v>-0.43948775738165141</v>
      </c>
    </row>
    <row r="120" spans="2:7" x14ac:dyDescent="0.2">
      <c r="B120" t="s">
        <v>550</v>
      </c>
      <c r="C120" t="s">
        <v>551</v>
      </c>
      <c r="D120" s="1">
        <v>3750</v>
      </c>
      <c r="E120">
        <v>65</v>
      </c>
      <c r="F120" s="4">
        <v>3.5739999999999998</v>
      </c>
      <c r="G120" s="66">
        <f t="shared" si="1"/>
        <v>-0.43726362405227209</v>
      </c>
    </row>
    <row r="121" spans="2:7" x14ac:dyDescent="0.2">
      <c r="B121" t="s">
        <v>548</v>
      </c>
      <c r="C121" t="s">
        <v>549</v>
      </c>
      <c r="D121" s="1">
        <v>3831</v>
      </c>
      <c r="E121">
        <v>56</v>
      </c>
      <c r="F121" s="4">
        <v>3.5832999999999999</v>
      </c>
      <c r="G121" s="66">
        <f t="shared" si="1"/>
        <v>-0.43326018405938932</v>
      </c>
    </row>
    <row r="122" spans="2:7" x14ac:dyDescent="0.2">
      <c r="B122" t="s">
        <v>546</v>
      </c>
      <c r="C122" t="s">
        <v>547</v>
      </c>
      <c r="D122" s="1">
        <v>3890</v>
      </c>
      <c r="E122">
        <v>41</v>
      </c>
      <c r="F122" s="4">
        <v>3.5899000000000001</v>
      </c>
      <c r="G122" s="66">
        <f t="shared" si="1"/>
        <v>-0.43034409813864755</v>
      </c>
    </row>
    <row r="123" spans="2:7" x14ac:dyDescent="0.2">
      <c r="B123" t="s">
        <v>544</v>
      </c>
      <c r="C123" t="s">
        <v>545</v>
      </c>
      <c r="D123" s="1">
        <v>3911</v>
      </c>
      <c r="E123">
        <v>57</v>
      </c>
      <c r="F123" s="4">
        <v>3.5922999999999998</v>
      </c>
      <c r="G123" s="66">
        <f t="shared" si="1"/>
        <v>-0.42930616925160386</v>
      </c>
    </row>
    <row r="124" spans="2:7" x14ac:dyDescent="0.2">
      <c r="B124" t="s">
        <v>542</v>
      </c>
      <c r="C124" t="s">
        <v>543</v>
      </c>
      <c r="D124" s="1">
        <v>3912</v>
      </c>
      <c r="E124">
        <v>51</v>
      </c>
      <c r="F124" s="4">
        <v>3.5924</v>
      </c>
      <c r="G124" s="66">
        <f t="shared" si="1"/>
        <v>-0.42925674406650655</v>
      </c>
    </row>
    <row r="125" spans="2:7" x14ac:dyDescent="0.2">
      <c r="B125" t="s">
        <v>540</v>
      </c>
      <c r="C125" t="s">
        <v>541</v>
      </c>
      <c r="D125" s="1">
        <v>3946</v>
      </c>
      <c r="E125">
        <v>58</v>
      </c>
      <c r="F125" s="4">
        <v>3.5962000000000001</v>
      </c>
      <c r="G125" s="66">
        <f t="shared" si="1"/>
        <v>-0.42757628777319773</v>
      </c>
    </row>
    <row r="126" spans="2:7" x14ac:dyDescent="0.2">
      <c r="B126" t="s">
        <v>538</v>
      </c>
      <c r="C126" t="s">
        <v>539</v>
      </c>
      <c r="D126" s="1">
        <v>4160</v>
      </c>
      <c r="E126">
        <v>66</v>
      </c>
      <c r="F126" s="4">
        <v>3.6191</v>
      </c>
      <c r="G126" s="66">
        <f t="shared" si="1"/>
        <v>-0.41699929816237163</v>
      </c>
    </row>
    <row r="127" spans="2:7" x14ac:dyDescent="0.2">
      <c r="B127" t="s">
        <v>536</v>
      </c>
      <c r="C127" t="s">
        <v>537</v>
      </c>
      <c r="D127" s="1">
        <v>4184</v>
      </c>
      <c r="E127">
        <v>62</v>
      </c>
      <c r="F127" s="4">
        <v>3.6215999999999999</v>
      </c>
      <c r="G127" s="66">
        <f t="shared" si="1"/>
        <v>-0.415813093720036</v>
      </c>
    </row>
    <row r="128" spans="2:7" x14ac:dyDescent="0.2">
      <c r="B128" t="s">
        <v>534</v>
      </c>
      <c r="C128" t="s">
        <v>535</v>
      </c>
      <c r="D128" s="1">
        <v>4191</v>
      </c>
      <c r="E128">
        <v>52</v>
      </c>
      <c r="F128" s="4">
        <v>3.6223000000000001</v>
      </c>
      <c r="G128" s="66">
        <f t="shared" si="1"/>
        <v>-0.41546711742435477</v>
      </c>
    </row>
    <row r="129" spans="2:7" x14ac:dyDescent="0.2">
      <c r="B129" t="s">
        <v>532</v>
      </c>
      <c r="C129" t="s">
        <v>533</v>
      </c>
      <c r="D129" s="1">
        <v>4209</v>
      </c>
      <c r="E129">
        <v>64</v>
      </c>
      <c r="F129" s="4">
        <v>3.6242000000000001</v>
      </c>
      <c r="G129" s="66">
        <f t="shared" si="1"/>
        <v>-0.41457746409260304</v>
      </c>
    </row>
    <row r="130" spans="2:7" x14ac:dyDescent="0.2">
      <c r="B130" t="s">
        <v>530</v>
      </c>
      <c r="C130" t="s">
        <v>531</v>
      </c>
      <c r="D130" s="1">
        <v>4222</v>
      </c>
      <c r="E130">
        <v>64</v>
      </c>
      <c r="F130" s="4">
        <v>3.6255000000000002</v>
      </c>
      <c r="G130" s="66">
        <f t="shared" si="1"/>
        <v>-0.41393493668633791</v>
      </c>
    </row>
    <row r="131" spans="2:7" x14ac:dyDescent="0.2">
      <c r="B131" t="s">
        <v>528</v>
      </c>
      <c r="C131" t="s">
        <v>529</v>
      </c>
      <c r="D131" s="1">
        <v>4242</v>
      </c>
      <c r="E131">
        <v>53</v>
      </c>
      <c r="F131" s="4">
        <v>3.6276000000000002</v>
      </c>
      <c r="G131" s="66">
        <f t="shared" si="1"/>
        <v>-0.41294643298439154</v>
      </c>
    </row>
    <row r="132" spans="2:7" x14ac:dyDescent="0.2">
      <c r="B132" t="s">
        <v>526</v>
      </c>
      <c r="C132" t="s">
        <v>527</v>
      </c>
      <c r="D132" s="1">
        <v>4292</v>
      </c>
      <c r="E132">
        <v>42</v>
      </c>
      <c r="F132" s="4">
        <v>3.6326999999999998</v>
      </c>
      <c r="G132" s="66">
        <f t="shared" ref="G132:G195" si="2">STANDARDIZE(D132,12596.98,20232.6)</f>
        <v>-0.41047517372952563</v>
      </c>
    </row>
    <row r="133" spans="2:7" x14ac:dyDescent="0.2">
      <c r="B133" t="s">
        <v>524</v>
      </c>
      <c r="C133" t="s">
        <v>525</v>
      </c>
      <c r="D133" s="1">
        <v>4365</v>
      </c>
      <c r="E133">
        <v>57</v>
      </c>
      <c r="F133" s="4">
        <v>3.64</v>
      </c>
      <c r="G133" s="66">
        <f t="shared" si="2"/>
        <v>-0.40686713521742141</v>
      </c>
    </row>
    <row r="134" spans="2:7" x14ac:dyDescent="0.2">
      <c r="B134" t="s">
        <v>522</v>
      </c>
      <c r="C134" t="s">
        <v>523</v>
      </c>
      <c r="D134" s="1">
        <v>4387</v>
      </c>
      <c r="E134">
        <v>62</v>
      </c>
      <c r="F134" s="4">
        <v>3.6421999999999999</v>
      </c>
      <c r="G134" s="66">
        <f t="shared" si="2"/>
        <v>-0.4057797811452804</v>
      </c>
    </row>
    <row r="135" spans="2:7" x14ac:dyDescent="0.2">
      <c r="B135" t="s">
        <v>520</v>
      </c>
      <c r="C135" t="s">
        <v>521</v>
      </c>
      <c r="D135" s="1">
        <v>4417</v>
      </c>
      <c r="E135">
        <v>50</v>
      </c>
      <c r="F135" s="4">
        <v>3.6450999999999998</v>
      </c>
      <c r="G135" s="66">
        <f t="shared" si="2"/>
        <v>-0.40429702559236086</v>
      </c>
    </row>
    <row r="136" spans="2:7" x14ac:dyDescent="0.2">
      <c r="B136" t="s">
        <v>518</v>
      </c>
      <c r="C136" t="s">
        <v>519</v>
      </c>
      <c r="D136" s="1">
        <v>4482</v>
      </c>
      <c r="E136">
        <v>55</v>
      </c>
      <c r="F136" s="4">
        <v>3.6515</v>
      </c>
      <c r="G136" s="66">
        <f t="shared" si="2"/>
        <v>-0.40108438856103518</v>
      </c>
    </row>
    <row r="137" spans="2:7" x14ac:dyDescent="0.2">
      <c r="B137" t="s">
        <v>516</v>
      </c>
      <c r="C137" t="s">
        <v>517</v>
      </c>
      <c r="D137" s="1">
        <v>4491</v>
      </c>
      <c r="E137">
        <v>55</v>
      </c>
      <c r="F137" s="4">
        <v>3.6522999999999999</v>
      </c>
      <c r="G137" s="66">
        <f t="shared" si="2"/>
        <v>-0.40063956189515931</v>
      </c>
    </row>
    <row r="138" spans="2:7" x14ac:dyDescent="0.2">
      <c r="B138" t="s">
        <v>514</v>
      </c>
      <c r="C138" t="s">
        <v>515</v>
      </c>
      <c r="D138" s="2">
        <v>4499</v>
      </c>
      <c r="E138">
        <v>50</v>
      </c>
      <c r="F138" s="4">
        <v>3.6530999999999998</v>
      </c>
      <c r="G138" s="66">
        <f t="shared" si="2"/>
        <v>-0.40024416041438077</v>
      </c>
    </row>
    <row r="139" spans="2:7" x14ac:dyDescent="0.2">
      <c r="B139" t="s">
        <v>512</v>
      </c>
      <c r="C139" t="s">
        <v>513</v>
      </c>
      <c r="D139" s="1">
        <v>4601</v>
      </c>
      <c r="E139">
        <v>61</v>
      </c>
      <c r="F139" s="4">
        <v>3.6629</v>
      </c>
      <c r="G139" s="66">
        <f t="shared" si="2"/>
        <v>-0.39520279153445431</v>
      </c>
    </row>
    <row r="140" spans="2:7" x14ac:dyDescent="0.2">
      <c r="B140" t="s">
        <v>510</v>
      </c>
      <c r="C140" t="s">
        <v>511</v>
      </c>
      <c r="D140" s="1">
        <v>4699</v>
      </c>
      <c r="E140">
        <v>61</v>
      </c>
      <c r="F140" s="4">
        <v>3.6720000000000002</v>
      </c>
      <c r="G140" s="66">
        <f t="shared" si="2"/>
        <v>-0.39035912339491713</v>
      </c>
    </row>
    <row r="141" spans="2:7" x14ac:dyDescent="0.2">
      <c r="B141" t="s">
        <v>508</v>
      </c>
      <c r="C141" t="s">
        <v>509</v>
      </c>
      <c r="D141" s="1">
        <v>4704</v>
      </c>
      <c r="E141">
        <v>58</v>
      </c>
      <c r="F141" s="4">
        <v>3.6724999999999999</v>
      </c>
      <c r="G141" s="66">
        <f t="shared" si="2"/>
        <v>-0.39011199746943054</v>
      </c>
    </row>
    <row r="142" spans="2:7" x14ac:dyDescent="0.2">
      <c r="B142" t="s">
        <v>506</v>
      </c>
      <c r="C142" t="s">
        <v>507</v>
      </c>
      <c r="D142" s="2">
        <v>4722</v>
      </c>
      <c r="E142">
        <v>48</v>
      </c>
      <c r="F142" s="4">
        <v>3.6741000000000001</v>
      </c>
      <c r="G142" s="66">
        <f t="shared" si="2"/>
        <v>-0.38922234413767881</v>
      </c>
    </row>
    <row r="143" spans="2:7" x14ac:dyDescent="0.2">
      <c r="B143" t="s">
        <v>504</v>
      </c>
      <c r="C143" t="s">
        <v>505</v>
      </c>
      <c r="D143" s="1">
        <v>4739</v>
      </c>
      <c r="E143">
        <v>52</v>
      </c>
      <c r="F143" s="4">
        <v>3.6757</v>
      </c>
      <c r="G143" s="66">
        <f t="shared" si="2"/>
        <v>-0.3883821159910244</v>
      </c>
    </row>
    <row r="144" spans="2:7" x14ac:dyDescent="0.2">
      <c r="B144" t="s">
        <v>502</v>
      </c>
      <c r="C144" t="s">
        <v>503</v>
      </c>
      <c r="D144" s="1">
        <v>4778</v>
      </c>
      <c r="E144">
        <v>54</v>
      </c>
      <c r="F144" s="4">
        <v>3.6791999999999998</v>
      </c>
      <c r="G144" s="66">
        <f t="shared" si="2"/>
        <v>-0.38645453377222899</v>
      </c>
    </row>
    <row r="145" spans="2:7" x14ac:dyDescent="0.2">
      <c r="B145" t="s">
        <v>500</v>
      </c>
      <c r="C145" t="s">
        <v>501</v>
      </c>
      <c r="D145" s="1">
        <v>4785</v>
      </c>
      <c r="E145">
        <v>58</v>
      </c>
      <c r="F145" s="4">
        <v>3.6798999999999999</v>
      </c>
      <c r="G145" s="66">
        <f t="shared" si="2"/>
        <v>-0.38610855747654776</v>
      </c>
    </row>
    <row r="146" spans="2:7" x14ac:dyDescent="0.2">
      <c r="B146" t="s">
        <v>498</v>
      </c>
      <c r="C146" t="s">
        <v>499</v>
      </c>
      <c r="D146" s="1">
        <v>4808</v>
      </c>
      <c r="E146">
        <v>62</v>
      </c>
      <c r="F146" s="4">
        <v>3.6819999999999999</v>
      </c>
      <c r="G146" s="66">
        <f t="shared" si="2"/>
        <v>-0.38497177821930945</v>
      </c>
    </row>
    <row r="147" spans="2:7" x14ac:dyDescent="0.2">
      <c r="B147" t="s">
        <v>496</v>
      </c>
      <c r="C147" t="s">
        <v>497</v>
      </c>
      <c r="D147" s="1">
        <v>4817</v>
      </c>
      <c r="E147">
        <v>49</v>
      </c>
      <c r="F147" s="4">
        <v>3.6827999999999999</v>
      </c>
      <c r="G147" s="66">
        <f t="shared" si="2"/>
        <v>-0.38452695155343358</v>
      </c>
    </row>
    <row r="148" spans="2:7" x14ac:dyDescent="0.2">
      <c r="B148" t="s">
        <v>494</v>
      </c>
      <c r="C148" t="s">
        <v>495</v>
      </c>
      <c r="D148" s="1">
        <v>4839</v>
      </c>
      <c r="E148">
        <v>54</v>
      </c>
      <c r="F148" s="4">
        <v>3.6848000000000001</v>
      </c>
      <c r="G148" s="66">
        <f t="shared" si="2"/>
        <v>-0.38343959748129258</v>
      </c>
    </row>
    <row r="149" spans="2:7" x14ac:dyDescent="0.2">
      <c r="B149" t="s">
        <v>492</v>
      </c>
      <c r="C149" t="s">
        <v>493</v>
      </c>
      <c r="D149" s="1">
        <v>4845</v>
      </c>
      <c r="E149">
        <v>62</v>
      </c>
      <c r="F149" s="4">
        <v>3.6852999999999998</v>
      </c>
      <c r="G149" s="66">
        <f t="shared" si="2"/>
        <v>-0.38314304637070867</v>
      </c>
    </row>
    <row r="150" spans="2:7" x14ac:dyDescent="0.2">
      <c r="B150" t="s">
        <v>490</v>
      </c>
      <c r="C150" t="s">
        <v>491</v>
      </c>
      <c r="D150" s="1">
        <v>4870</v>
      </c>
      <c r="E150">
        <v>42</v>
      </c>
      <c r="F150" s="4">
        <v>3.6875</v>
      </c>
      <c r="G150" s="66">
        <f t="shared" si="2"/>
        <v>-0.38190741674327572</v>
      </c>
    </row>
    <row r="151" spans="2:7" x14ac:dyDescent="0.2">
      <c r="B151" t="s">
        <v>488</v>
      </c>
      <c r="C151" t="s">
        <v>489</v>
      </c>
      <c r="D151" s="1">
        <v>4877</v>
      </c>
      <c r="E151">
        <v>57</v>
      </c>
      <c r="F151" s="4">
        <v>3.6882000000000001</v>
      </c>
      <c r="G151" s="66">
        <f t="shared" si="2"/>
        <v>-0.38156144044759449</v>
      </c>
    </row>
    <row r="152" spans="2:7" x14ac:dyDescent="0.2">
      <c r="B152" t="s">
        <v>486</v>
      </c>
      <c r="C152" t="s">
        <v>487</v>
      </c>
      <c r="D152" s="1">
        <v>4898</v>
      </c>
      <c r="E152">
        <v>65</v>
      </c>
      <c r="F152" s="4">
        <v>3.69</v>
      </c>
      <c r="G152" s="66">
        <f t="shared" si="2"/>
        <v>-0.38052351156055081</v>
      </c>
    </row>
    <row r="153" spans="2:7" x14ac:dyDescent="0.2">
      <c r="B153" t="s">
        <v>484</v>
      </c>
      <c r="C153" t="s">
        <v>485</v>
      </c>
      <c r="D153" s="2">
        <v>4906</v>
      </c>
      <c r="E153">
        <v>57</v>
      </c>
      <c r="F153" s="4">
        <v>3.6907000000000001</v>
      </c>
      <c r="G153" s="66">
        <f t="shared" si="2"/>
        <v>-0.38012811007977226</v>
      </c>
    </row>
    <row r="154" spans="2:7" x14ac:dyDescent="0.2">
      <c r="B154" t="s">
        <v>482</v>
      </c>
      <c r="C154" t="s">
        <v>483</v>
      </c>
      <c r="D154" s="1">
        <v>5082</v>
      </c>
      <c r="E154">
        <v>62</v>
      </c>
      <c r="F154" s="4">
        <v>3.706</v>
      </c>
      <c r="G154" s="66">
        <f t="shared" si="2"/>
        <v>-0.37142927750264426</v>
      </c>
    </row>
    <row r="155" spans="2:7" x14ac:dyDescent="0.2">
      <c r="B155" t="s">
        <v>480</v>
      </c>
      <c r="C155" t="s">
        <v>481</v>
      </c>
      <c r="D155" s="1">
        <v>5127</v>
      </c>
      <c r="E155">
        <v>59</v>
      </c>
      <c r="F155" s="4">
        <v>3.7099000000000002</v>
      </c>
      <c r="G155" s="66">
        <f t="shared" si="2"/>
        <v>-0.36920514417326494</v>
      </c>
    </row>
    <row r="156" spans="2:7" x14ac:dyDescent="0.2">
      <c r="B156" t="s">
        <v>478</v>
      </c>
      <c r="C156" t="s">
        <v>479</v>
      </c>
      <c r="D156" s="1">
        <v>5226</v>
      </c>
      <c r="E156">
        <v>57</v>
      </c>
      <c r="F156" s="4">
        <v>3.7181999999999999</v>
      </c>
      <c r="G156" s="66">
        <f t="shared" si="2"/>
        <v>-0.36431205084863044</v>
      </c>
    </row>
    <row r="157" spans="2:7" x14ac:dyDescent="0.2">
      <c r="B157" t="s">
        <v>476</v>
      </c>
      <c r="C157" t="s">
        <v>477</v>
      </c>
      <c r="D157" s="1">
        <v>5289</v>
      </c>
      <c r="E157">
        <v>51</v>
      </c>
      <c r="F157" s="4">
        <v>3.7233999999999998</v>
      </c>
      <c r="G157" s="66">
        <f t="shared" si="2"/>
        <v>-0.3611982641874994</v>
      </c>
    </row>
    <row r="158" spans="2:7" x14ac:dyDescent="0.2">
      <c r="B158" t="s">
        <v>474</v>
      </c>
      <c r="C158" t="s">
        <v>475</v>
      </c>
      <c r="D158" s="1">
        <v>5370</v>
      </c>
      <c r="E158">
        <v>56</v>
      </c>
      <c r="F158" s="4">
        <v>3.73</v>
      </c>
      <c r="G158" s="66">
        <f t="shared" si="2"/>
        <v>-0.35719482419461662</v>
      </c>
    </row>
    <row r="159" spans="2:7" x14ac:dyDescent="0.2">
      <c r="B159" t="s">
        <v>472</v>
      </c>
      <c r="C159" t="s">
        <v>473</v>
      </c>
      <c r="D159" s="1">
        <v>5384</v>
      </c>
      <c r="E159">
        <v>56</v>
      </c>
      <c r="F159" s="4">
        <v>3.7311000000000001</v>
      </c>
      <c r="G159" s="66">
        <f t="shared" si="2"/>
        <v>-0.35650287160325417</v>
      </c>
    </row>
    <row r="160" spans="2:7" x14ac:dyDescent="0.2">
      <c r="B160" t="s">
        <v>470</v>
      </c>
      <c r="C160" t="s">
        <v>471</v>
      </c>
      <c r="D160" s="1">
        <v>5409</v>
      </c>
      <c r="E160">
        <v>57</v>
      </c>
      <c r="F160" s="4">
        <v>3.7330999999999999</v>
      </c>
      <c r="G160" s="66">
        <f t="shared" si="2"/>
        <v>-0.35526724197582121</v>
      </c>
    </row>
    <row r="161" spans="2:7" x14ac:dyDescent="0.2">
      <c r="B161" t="s">
        <v>468</v>
      </c>
      <c r="C161" t="s">
        <v>469</v>
      </c>
      <c r="D161" s="1">
        <v>5412</v>
      </c>
      <c r="E161">
        <v>58</v>
      </c>
      <c r="F161" s="4">
        <v>3.7334000000000001</v>
      </c>
      <c r="G161" s="66">
        <f t="shared" si="2"/>
        <v>-0.35511896642052926</v>
      </c>
    </row>
    <row r="162" spans="2:7" x14ac:dyDescent="0.2">
      <c r="B162" t="s">
        <v>466</v>
      </c>
      <c r="C162" t="s">
        <v>467</v>
      </c>
      <c r="D162" s="1">
        <v>5518</v>
      </c>
      <c r="E162">
        <v>57</v>
      </c>
      <c r="F162" s="4">
        <v>3.7418</v>
      </c>
      <c r="G162" s="66">
        <f t="shared" si="2"/>
        <v>-0.34987989680021353</v>
      </c>
    </row>
    <row r="163" spans="2:7" x14ac:dyDescent="0.2">
      <c r="B163" t="s">
        <v>464</v>
      </c>
      <c r="C163" t="s">
        <v>465</v>
      </c>
      <c r="D163" s="1">
        <v>5540</v>
      </c>
      <c r="E163">
        <v>56</v>
      </c>
      <c r="F163" s="4">
        <v>3.7435</v>
      </c>
      <c r="G163" s="66">
        <f t="shared" si="2"/>
        <v>-0.34879254272807253</v>
      </c>
    </row>
    <row r="164" spans="2:7" x14ac:dyDescent="0.2">
      <c r="B164" t="s">
        <v>462</v>
      </c>
      <c r="C164" t="s">
        <v>463</v>
      </c>
      <c r="D164" s="1">
        <v>5603</v>
      </c>
      <c r="E164">
        <v>48</v>
      </c>
      <c r="F164" s="4">
        <v>3.7484000000000002</v>
      </c>
      <c r="G164" s="66">
        <f t="shared" si="2"/>
        <v>-0.34567875606694148</v>
      </c>
    </row>
    <row r="165" spans="2:7" x14ac:dyDescent="0.2">
      <c r="B165" t="s">
        <v>460</v>
      </c>
      <c r="C165" t="s">
        <v>461</v>
      </c>
      <c r="D165" s="1">
        <v>5661</v>
      </c>
      <c r="E165">
        <v>47</v>
      </c>
      <c r="F165" s="4">
        <v>3.7528999999999999</v>
      </c>
      <c r="G165" s="66">
        <f t="shared" si="2"/>
        <v>-0.34281209533129703</v>
      </c>
    </row>
    <row r="166" spans="2:7" x14ac:dyDescent="0.2">
      <c r="B166" t="s">
        <v>458</v>
      </c>
      <c r="C166" t="s">
        <v>459</v>
      </c>
      <c r="D166" s="1">
        <v>5684</v>
      </c>
      <c r="E166">
        <v>57</v>
      </c>
      <c r="F166" s="4">
        <v>3.7547000000000001</v>
      </c>
      <c r="G166" s="66">
        <f t="shared" si="2"/>
        <v>-0.34167531607405871</v>
      </c>
    </row>
    <row r="167" spans="2:7" x14ac:dyDescent="0.2">
      <c r="B167" t="s">
        <v>456</v>
      </c>
      <c r="C167" t="s">
        <v>457</v>
      </c>
      <c r="D167" s="1">
        <v>5798</v>
      </c>
      <c r="E167">
        <v>56</v>
      </c>
      <c r="F167" s="4">
        <v>3.7633000000000001</v>
      </c>
      <c r="G167" s="66">
        <f t="shared" si="2"/>
        <v>-0.33604084497296444</v>
      </c>
    </row>
    <row r="168" spans="2:7" x14ac:dyDescent="0.2">
      <c r="B168" t="s">
        <v>454</v>
      </c>
      <c r="C168" t="s">
        <v>455</v>
      </c>
      <c r="D168" s="1">
        <v>5838</v>
      </c>
      <c r="E168">
        <v>57</v>
      </c>
      <c r="F168" s="4">
        <v>3.7663000000000002</v>
      </c>
      <c r="G168" s="66">
        <f t="shared" si="2"/>
        <v>-0.33406383756907171</v>
      </c>
    </row>
    <row r="169" spans="2:7" x14ac:dyDescent="0.2">
      <c r="B169" t="s">
        <v>452</v>
      </c>
      <c r="C169" t="s">
        <v>453</v>
      </c>
      <c r="D169" s="1">
        <v>5893</v>
      </c>
      <c r="E169">
        <v>56</v>
      </c>
      <c r="F169" s="4">
        <v>3.7703000000000002</v>
      </c>
      <c r="G169" s="66">
        <f t="shared" si="2"/>
        <v>-0.33134545238871921</v>
      </c>
    </row>
    <row r="170" spans="2:7" x14ac:dyDescent="0.2">
      <c r="B170" t="s">
        <v>450</v>
      </c>
      <c r="C170" t="s">
        <v>451</v>
      </c>
      <c r="D170" s="2">
        <v>5944</v>
      </c>
      <c r="E170">
        <v>57</v>
      </c>
      <c r="F170" s="4">
        <v>3.7740999999999998</v>
      </c>
      <c r="G170" s="66">
        <f t="shared" si="2"/>
        <v>-0.32882476794875598</v>
      </c>
    </row>
    <row r="171" spans="2:7" x14ac:dyDescent="0.2">
      <c r="B171" t="s">
        <v>448</v>
      </c>
      <c r="C171" t="s">
        <v>449</v>
      </c>
      <c r="D171" s="1">
        <v>5951</v>
      </c>
      <c r="E171">
        <v>59</v>
      </c>
      <c r="F171" s="4">
        <v>3.7746</v>
      </c>
      <c r="G171" s="66">
        <f t="shared" si="2"/>
        <v>-0.32847879165307475</v>
      </c>
    </row>
    <row r="172" spans="2:7" x14ac:dyDescent="0.2">
      <c r="B172" t="s">
        <v>446</v>
      </c>
      <c r="C172" t="s">
        <v>447</v>
      </c>
      <c r="D172" s="1">
        <v>5991</v>
      </c>
      <c r="E172">
        <v>61</v>
      </c>
      <c r="F172" s="4">
        <v>3.7774999999999999</v>
      </c>
      <c r="G172" s="66">
        <f t="shared" si="2"/>
        <v>-0.32650178424918203</v>
      </c>
    </row>
    <row r="173" spans="2:7" x14ac:dyDescent="0.2">
      <c r="B173" t="s">
        <v>444</v>
      </c>
      <c r="C173" t="s">
        <v>445</v>
      </c>
      <c r="D173" s="1">
        <v>6023</v>
      </c>
      <c r="E173">
        <v>58</v>
      </c>
      <c r="F173" s="4">
        <v>3.7797999999999998</v>
      </c>
      <c r="G173" s="66">
        <f t="shared" si="2"/>
        <v>-0.32492017832606784</v>
      </c>
    </row>
    <row r="174" spans="2:7" x14ac:dyDescent="0.2">
      <c r="B174" t="s">
        <v>442</v>
      </c>
      <c r="C174" t="s">
        <v>443</v>
      </c>
      <c r="D174" s="1">
        <v>6117</v>
      </c>
      <c r="E174">
        <v>60</v>
      </c>
      <c r="F174" s="4">
        <v>3.7865000000000002</v>
      </c>
      <c r="G174" s="66">
        <f t="shared" si="2"/>
        <v>-0.32027421092691993</v>
      </c>
    </row>
    <row r="175" spans="2:7" x14ac:dyDescent="0.2">
      <c r="B175" t="s">
        <v>440</v>
      </c>
      <c r="C175" t="s">
        <v>441</v>
      </c>
      <c r="D175" s="1">
        <v>6168</v>
      </c>
      <c r="E175">
        <v>56</v>
      </c>
      <c r="F175" s="4">
        <v>3.7900999999999998</v>
      </c>
      <c r="G175" s="66">
        <f t="shared" si="2"/>
        <v>-0.31775352648695671</v>
      </c>
    </row>
    <row r="176" spans="2:7" x14ac:dyDescent="0.2">
      <c r="B176" t="s">
        <v>438</v>
      </c>
      <c r="C176" t="s">
        <v>439</v>
      </c>
      <c r="D176" s="1">
        <v>6301</v>
      </c>
      <c r="E176">
        <v>63</v>
      </c>
      <c r="F176" s="4">
        <v>3.7993999999999999</v>
      </c>
      <c r="G176" s="66">
        <f t="shared" si="2"/>
        <v>-0.31117997686901339</v>
      </c>
    </row>
    <row r="177" spans="2:7" x14ac:dyDescent="0.2">
      <c r="B177" t="s">
        <v>436</v>
      </c>
      <c r="C177" t="s">
        <v>437</v>
      </c>
      <c r="D177" s="1">
        <v>6306</v>
      </c>
      <c r="E177">
        <v>55</v>
      </c>
      <c r="F177" s="4">
        <v>3.7997999999999998</v>
      </c>
      <c r="G177" s="66">
        <f t="shared" si="2"/>
        <v>-0.3109328509435268</v>
      </c>
    </row>
    <row r="178" spans="2:7" x14ac:dyDescent="0.2">
      <c r="B178" t="s">
        <v>434</v>
      </c>
      <c r="C178" t="s">
        <v>435</v>
      </c>
      <c r="D178" s="1">
        <v>6324</v>
      </c>
      <c r="E178">
        <v>55</v>
      </c>
      <c r="F178" s="4">
        <v>3.8010000000000002</v>
      </c>
      <c r="G178" s="66">
        <f t="shared" si="2"/>
        <v>-0.31004319761177507</v>
      </c>
    </row>
    <row r="179" spans="2:7" x14ac:dyDescent="0.2">
      <c r="B179" t="s">
        <v>432</v>
      </c>
      <c r="C179" t="s">
        <v>433</v>
      </c>
      <c r="D179" s="1">
        <v>6344</v>
      </c>
      <c r="E179">
        <v>49</v>
      </c>
      <c r="F179" s="4">
        <v>3.8024</v>
      </c>
      <c r="G179" s="66">
        <f t="shared" si="2"/>
        <v>-0.3090546939098287</v>
      </c>
    </row>
    <row r="180" spans="2:7" x14ac:dyDescent="0.2">
      <c r="B180" t="s">
        <v>430</v>
      </c>
      <c r="C180" t="s">
        <v>431</v>
      </c>
      <c r="D180" s="1">
        <v>6358</v>
      </c>
      <c r="E180">
        <v>47</v>
      </c>
      <c r="F180" s="4">
        <v>3.8033000000000001</v>
      </c>
      <c r="G180" s="66">
        <f t="shared" si="2"/>
        <v>-0.30836274131846625</v>
      </c>
    </row>
    <row r="181" spans="2:7" x14ac:dyDescent="0.2">
      <c r="B181" t="s">
        <v>428</v>
      </c>
      <c r="C181" t="s">
        <v>429</v>
      </c>
      <c r="D181" s="1">
        <v>6380</v>
      </c>
      <c r="E181">
        <v>63</v>
      </c>
      <c r="F181" s="4">
        <v>3.8048000000000002</v>
      </c>
      <c r="G181" s="66">
        <f t="shared" si="2"/>
        <v>-0.30727538724632525</v>
      </c>
    </row>
    <row r="182" spans="2:7" x14ac:dyDescent="0.2">
      <c r="B182" t="s">
        <v>426</v>
      </c>
      <c r="C182" t="s">
        <v>427</v>
      </c>
      <c r="D182" s="1">
        <v>6435</v>
      </c>
      <c r="E182">
        <v>58</v>
      </c>
      <c r="F182" s="4">
        <v>3.8085</v>
      </c>
      <c r="G182" s="66">
        <f t="shared" si="2"/>
        <v>-0.30455700206597275</v>
      </c>
    </row>
    <row r="183" spans="2:7" x14ac:dyDescent="0.2">
      <c r="B183" t="s">
        <v>424</v>
      </c>
      <c r="C183" t="s">
        <v>425</v>
      </c>
      <c r="D183" s="1">
        <v>6497</v>
      </c>
      <c r="E183">
        <v>67</v>
      </c>
      <c r="F183" s="4">
        <v>3.8127</v>
      </c>
      <c r="G183" s="66">
        <f t="shared" si="2"/>
        <v>-0.30149264058993902</v>
      </c>
    </row>
    <row r="184" spans="2:7" x14ac:dyDescent="0.2">
      <c r="B184" t="s">
        <v>422</v>
      </c>
      <c r="C184" t="s">
        <v>423</v>
      </c>
      <c r="D184" s="1">
        <v>6504</v>
      </c>
      <c r="E184">
        <v>42</v>
      </c>
      <c r="F184" s="4">
        <v>3.8132000000000001</v>
      </c>
      <c r="G184" s="66">
        <f t="shared" si="2"/>
        <v>-0.30114666429425779</v>
      </c>
    </row>
    <row r="185" spans="2:7" x14ac:dyDescent="0.2">
      <c r="B185" t="s">
        <v>420</v>
      </c>
      <c r="C185" t="s">
        <v>421</v>
      </c>
      <c r="D185" s="1">
        <v>6505</v>
      </c>
      <c r="E185">
        <v>57</v>
      </c>
      <c r="F185" s="4">
        <v>3.8132000000000001</v>
      </c>
      <c r="G185" s="66">
        <f t="shared" si="2"/>
        <v>-0.30109723910916047</v>
      </c>
    </row>
    <row r="186" spans="2:7" x14ac:dyDescent="0.2">
      <c r="B186" t="s">
        <v>418</v>
      </c>
      <c r="C186" t="s">
        <v>419</v>
      </c>
      <c r="D186" s="2">
        <v>6557</v>
      </c>
      <c r="E186">
        <v>67</v>
      </c>
      <c r="F186" s="4">
        <v>3.8167</v>
      </c>
      <c r="G186" s="66">
        <f t="shared" si="2"/>
        <v>-0.29852712948409993</v>
      </c>
    </row>
    <row r="187" spans="2:7" x14ac:dyDescent="0.2">
      <c r="B187" t="s">
        <v>416</v>
      </c>
      <c r="C187" t="s">
        <v>417</v>
      </c>
      <c r="D187" s="1">
        <v>6678</v>
      </c>
      <c r="E187">
        <v>50</v>
      </c>
      <c r="F187" s="4">
        <v>3.8246000000000002</v>
      </c>
      <c r="G187" s="66">
        <f t="shared" si="2"/>
        <v>-0.29254668208732443</v>
      </c>
    </row>
    <row r="188" spans="2:7" x14ac:dyDescent="0.2">
      <c r="B188" t="s">
        <v>414</v>
      </c>
      <c r="C188" t="s">
        <v>415</v>
      </c>
      <c r="D188" s="1">
        <v>6736</v>
      </c>
      <c r="E188">
        <v>57</v>
      </c>
      <c r="F188" s="4">
        <v>3.8283999999999998</v>
      </c>
      <c r="G188" s="66">
        <f t="shared" si="2"/>
        <v>-0.28968002135167997</v>
      </c>
    </row>
    <row r="189" spans="2:7" x14ac:dyDescent="0.2">
      <c r="B189" t="s">
        <v>412</v>
      </c>
      <c r="C189" t="s">
        <v>413</v>
      </c>
      <c r="D189" s="1">
        <v>6740</v>
      </c>
      <c r="E189">
        <v>61</v>
      </c>
      <c r="F189" s="4">
        <v>3.8287</v>
      </c>
      <c r="G189" s="66">
        <f t="shared" si="2"/>
        <v>-0.2894823206112907</v>
      </c>
    </row>
    <row r="190" spans="2:7" x14ac:dyDescent="0.2">
      <c r="B190" t="s">
        <v>410</v>
      </c>
      <c r="C190" t="s">
        <v>411</v>
      </c>
      <c r="D190" s="1">
        <v>6815</v>
      </c>
      <c r="E190">
        <v>57</v>
      </c>
      <c r="F190" s="4">
        <v>3.8334999999999999</v>
      </c>
      <c r="G190" s="66">
        <f t="shared" si="2"/>
        <v>-0.28577543172899184</v>
      </c>
    </row>
    <row r="191" spans="2:7" x14ac:dyDescent="0.2">
      <c r="B191" t="s">
        <v>408</v>
      </c>
      <c r="C191" t="s">
        <v>409</v>
      </c>
      <c r="D191" s="1">
        <v>6838</v>
      </c>
      <c r="E191">
        <v>56</v>
      </c>
      <c r="F191" s="4">
        <v>3.8349000000000002</v>
      </c>
      <c r="G191" s="66">
        <f t="shared" si="2"/>
        <v>-0.28463865247175352</v>
      </c>
    </row>
    <row r="192" spans="2:7" x14ac:dyDescent="0.2">
      <c r="B192" t="s">
        <v>406</v>
      </c>
      <c r="C192" t="s">
        <v>407</v>
      </c>
      <c r="D192" s="1">
        <v>6910</v>
      </c>
      <c r="E192">
        <v>56</v>
      </c>
      <c r="F192" s="4">
        <v>3.8395000000000001</v>
      </c>
      <c r="G192" s="66">
        <f t="shared" si="2"/>
        <v>-0.28108003914474661</v>
      </c>
    </row>
    <row r="193" spans="2:7" x14ac:dyDescent="0.2">
      <c r="B193" t="s">
        <v>404</v>
      </c>
      <c r="C193" t="s">
        <v>405</v>
      </c>
      <c r="D193" s="2">
        <v>6938</v>
      </c>
      <c r="E193">
        <v>51</v>
      </c>
      <c r="F193" s="4">
        <v>3.8412000000000002</v>
      </c>
      <c r="G193" s="66">
        <f t="shared" si="2"/>
        <v>-0.2796961339620217</v>
      </c>
    </row>
    <row r="194" spans="2:7" x14ac:dyDescent="0.2">
      <c r="B194" t="s">
        <v>402</v>
      </c>
      <c r="C194" t="s">
        <v>403</v>
      </c>
      <c r="D194" s="1">
        <v>6954</v>
      </c>
      <c r="E194">
        <v>56</v>
      </c>
      <c r="F194" s="4">
        <v>3.8422000000000001</v>
      </c>
      <c r="G194" s="66">
        <f t="shared" si="2"/>
        <v>-0.27890533100046461</v>
      </c>
    </row>
    <row r="195" spans="2:7" x14ac:dyDescent="0.2">
      <c r="B195" t="s">
        <v>400</v>
      </c>
      <c r="C195" t="s">
        <v>401</v>
      </c>
      <c r="D195" s="1">
        <v>6979</v>
      </c>
      <c r="E195">
        <v>56</v>
      </c>
      <c r="F195" s="4">
        <v>3.8437999999999999</v>
      </c>
      <c r="G195" s="66">
        <f t="shared" si="2"/>
        <v>-0.27766970137303165</v>
      </c>
    </row>
    <row r="196" spans="2:7" x14ac:dyDescent="0.2">
      <c r="B196" t="s">
        <v>398</v>
      </c>
      <c r="C196" t="s">
        <v>399</v>
      </c>
      <c r="D196" s="1">
        <v>6998</v>
      </c>
      <c r="E196">
        <v>61</v>
      </c>
      <c r="F196" s="4">
        <v>3.8450000000000002</v>
      </c>
      <c r="G196" s="66">
        <f t="shared" ref="G196:G259" si="3">STANDARDIZE(D196,12596.98,20232.6)</f>
        <v>-0.27673062285618261</v>
      </c>
    </row>
    <row r="197" spans="2:7" x14ac:dyDescent="0.2">
      <c r="B197" t="s">
        <v>396</v>
      </c>
      <c r="C197" t="s">
        <v>397</v>
      </c>
      <c r="D197" s="1">
        <v>7154</v>
      </c>
      <c r="E197">
        <v>50</v>
      </c>
      <c r="F197" s="4">
        <v>3.8544999999999998</v>
      </c>
      <c r="G197" s="66">
        <f t="shared" si="3"/>
        <v>-0.26902029398100097</v>
      </c>
    </row>
    <row r="198" spans="2:7" x14ac:dyDescent="0.2">
      <c r="B198" t="s">
        <v>394</v>
      </c>
      <c r="C198" t="s">
        <v>395</v>
      </c>
      <c r="D198" s="1">
        <v>7185</v>
      </c>
      <c r="E198">
        <v>50</v>
      </c>
      <c r="F198" s="4">
        <v>3.8563999999999998</v>
      </c>
      <c r="G198" s="66">
        <f t="shared" si="3"/>
        <v>-0.2674881132429841</v>
      </c>
    </row>
    <row r="199" spans="2:7" x14ac:dyDescent="0.2">
      <c r="B199" t="s">
        <v>392</v>
      </c>
      <c r="C199" t="s">
        <v>393</v>
      </c>
      <c r="D199" s="1">
        <v>7221</v>
      </c>
      <c r="E199">
        <v>56</v>
      </c>
      <c r="F199" s="4">
        <v>3.8586</v>
      </c>
      <c r="G199" s="66">
        <f t="shared" si="3"/>
        <v>-0.26570880657948065</v>
      </c>
    </row>
    <row r="200" spans="2:7" x14ac:dyDescent="0.2">
      <c r="B200" t="s">
        <v>390</v>
      </c>
      <c r="C200" t="s">
        <v>391</v>
      </c>
      <c r="D200" s="1">
        <v>7263</v>
      </c>
      <c r="E200">
        <v>57</v>
      </c>
      <c r="F200" s="4">
        <v>3.8611</v>
      </c>
      <c r="G200" s="66">
        <f t="shared" si="3"/>
        <v>-0.26363294880539329</v>
      </c>
    </row>
    <row r="201" spans="2:7" x14ac:dyDescent="0.2">
      <c r="B201" t="s">
        <v>388</v>
      </c>
      <c r="C201" t="s">
        <v>389</v>
      </c>
      <c r="D201" s="1">
        <v>7406</v>
      </c>
      <c r="E201">
        <v>68</v>
      </c>
      <c r="F201" s="4">
        <v>3.8696000000000002</v>
      </c>
      <c r="G201" s="66">
        <f t="shared" si="3"/>
        <v>-0.25656514733647678</v>
      </c>
    </row>
    <row r="202" spans="2:7" x14ac:dyDescent="0.2">
      <c r="B202" t="s">
        <v>386</v>
      </c>
      <c r="C202" t="s">
        <v>387</v>
      </c>
      <c r="D202" s="1">
        <v>7408</v>
      </c>
      <c r="E202">
        <v>58</v>
      </c>
      <c r="F202" s="4">
        <v>3.8696999999999999</v>
      </c>
      <c r="G202" s="66">
        <f t="shared" si="3"/>
        <v>-0.25646629696628215</v>
      </c>
    </row>
    <row r="203" spans="2:7" x14ac:dyDescent="0.2">
      <c r="B203" t="s">
        <v>384</v>
      </c>
      <c r="C203" t="s">
        <v>385</v>
      </c>
      <c r="D203" s="1">
        <v>7427</v>
      </c>
      <c r="E203">
        <v>62</v>
      </c>
      <c r="F203" s="4">
        <v>3.8708</v>
      </c>
      <c r="G203" s="66">
        <f t="shared" si="3"/>
        <v>-0.2555272184494331</v>
      </c>
    </row>
    <row r="204" spans="2:7" x14ac:dyDescent="0.2">
      <c r="B204" t="s">
        <v>382</v>
      </c>
      <c r="C204" t="s">
        <v>383</v>
      </c>
      <c r="D204" s="1">
        <v>7464</v>
      </c>
      <c r="E204">
        <v>53</v>
      </c>
      <c r="F204" s="4">
        <v>3.8730000000000002</v>
      </c>
      <c r="G204" s="66">
        <f t="shared" si="3"/>
        <v>-0.25369848660083233</v>
      </c>
    </row>
    <row r="205" spans="2:7" x14ac:dyDescent="0.2">
      <c r="B205" t="s">
        <v>380</v>
      </c>
      <c r="C205" t="s">
        <v>381</v>
      </c>
      <c r="D205" s="1">
        <v>7522</v>
      </c>
      <c r="E205">
        <v>58</v>
      </c>
      <c r="F205" s="4">
        <v>3.8763000000000001</v>
      </c>
      <c r="G205" s="66">
        <f t="shared" si="3"/>
        <v>-0.25083182586518787</v>
      </c>
    </row>
    <row r="206" spans="2:7" x14ac:dyDescent="0.2">
      <c r="B206" t="s">
        <v>378</v>
      </c>
      <c r="C206" t="s">
        <v>379</v>
      </c>
      <c r="D206" s="1">
        <v>7849</v>
      </c>
      <c r="E206">
        <v>58</v>
      </c>
      <c r="F206" s="4">
        <v>3.8948</v>
      </c>
      <c r="G206" s="66">
        <f t="shared" si="3"/>
        <v>-0.23466979033836483</v>
      </c>
    </row>
    <row r="207" spans="2:7" x14ac:dyDescent="0.2">
      <c r="B207" t="s">
        <v>376</v>
      </c>
      <c r="C207" t="s">
        <v>377</v>
      </c>
      <c r="D207" s="1">
        <v>7878</v>
      </c>
      <c r="E207">
        <v>63</v>
      </c>
      <c r="F207" s="4">
        <v>3.8963999999999999</v>
      </c>
      <c r="G207" s="66">
        <f t="shared" si="3"/>
        <v>-0.2332364599705426</v>
      </c>
    </row>
    <row r="208" spans="2:7" x14ac:dyDescent="0.2">
      <c r="B208" t="s">
        <v>374</v>
      </c>
      <c r="C208" t="s">
        <v>375</v>
      </c>
      <c r="D208" s="1">
        <v>7939</v>
      </c>
      <c r="E208">
        <v>60</v>
      </c>
      <c r="F208" s="4">
        <v>3.8997999999999999</v>
      </c>
      <c r="G208" s="66">
        <f t="shared" si="3"/>
        <v>-0.23022152367960619</v>
      </c>
    </row>
    <row r="209" spans="2:7" x14ac:dyDescent="0.2">
      <c r="B209" t="s">
        <v>372</v>
      </c>
      <c r="C209" t="s">
        <v>373</v>
      </c>
      <c r="D209" s="1">
        <v>7978</v>
      </c>
      <c r="E209">
        <v>59</v>
      </c>
      <c r="F209" s="4">
        <v>3.9018999999999999</v>
      </c>
      <c r="G209" s="66">
        <f t="shared" si="3"/>
        <v>-0.22829394146081078</v>
      </c>
    </row>
    <row r="210" spans="2:7" x14ac:dyDescent="0.2">
      <c r="B210" t="s">
        <v>370</v>
      </c>
      <c r="C210" t="s">
        <v>371</v>
      </c>
      <c r="D210" s="1">
        <v>8115</v>
      </c>
      <c r="E210">
        <v>57</v>
      </c>
      <c r="F210" s="4">
        <v>3.9093</v>
      </c>
      <c r="G210" s="66">
        <f t="shared" si="3"/>
        <v>-0.22152269110247819</v>
      </c>
    </row>
    <row r="211" spans="2:7" x14ac:dyDescent="0.2">
      <c r="B211" t="s">
        <v>368</v>
      </c>
      <c r="C211" t="s">
        <v>369</v>
      </c>
      <c r="D211" s="2">
        <v>8170</v>
      </c>
      <c r="E211">
        <v>58</v>
      </c>
      <c r="F211" s="4">
        <v>3.9121999999999999</v>
      </c>
      <c r="G211" s="66">
        <f t="shared" si="3"/>
        <v>-0.21880430592212569</v>
      </c>
    </row>
    <row r="212" spans="2:7" x14ac:dyDescent="0.2">
      <c r="B212" t="s">
        <v>366</v>
      </c>
      <c r="C212" t="s">
        <v>367</v>
      </c>
      <c r="D212" s="1">
        <v>8247</v>
      </c>
      <c r="E212">
        <v>51</v>
      </c>
      <c r="F212" s="4">
        <v>3.9163000000000001</v>
      </c>
      <c r="G212" s="66">
        <f t="shared" si="3"/>
        <v>-0.21499856666963219</v>
      </c>
    </row>
    <row r="213" spans="2:7" x14ac:dyDescent="0.2">
      <c r="B213" t="s">
        <v>364</v>
      </c>
      <c r="C213" t="s">
        <v>365</v>
      </c>
      <c r="D213" s="1">
        <v>8309</v>
      </c>
      <c r="E213">
        <v>61</v>
      </c>
      <c r="F213" s="4">
        <v>3.9195000000000002</v>
      </c>
      <c r="G213" s="66">
        <f t="shared" si="3"/>
        <v>-0.21193420519359846</v>
      </c>
    </row>
    <row r="214" spans="2:7" x14ac:dyDescent="0.2">
      <c r="B214" t="s">
        <v>362</v>
      </c>
      <c r="C214" t="s">
        <v>363</v>
      </c>
      <c r="D214" s="1">
        <v>8312</v>
      </c>
      <c r="E214">
        <v>63</v>
      </c>
      <c r="F214" s="4">
        <v>3.9197000000000002</v>
      </c>
      <c r="G214" s="66">
        <f t="shared" si="3"/>
        <v>-0.2117859296383065</v>
      </c>
    </row>
    <row r="215" spans="2:7" x14ac:dyDescent="0.2">
      <c r="B215" t="s">
        <v>360</v>
      </c>
      <c r="C215" t="s">
        <v>361</v>
      </c>
      <c r="D215" s="1">
        <v>8324</v>
      </c>
      <c r="E215">
        <v>58</v>
      </c>
      <c r="F215" s="4">
        <v>3.9203000000000001</v>
      </c>
      <c r="G215" s="66">
        <f t="shared" si="3"/>
        <v>-0.21119282741713868</v>
      </c>
    </row>
    <row r="216" spans="2:7" x14ac:dyDescent="0.2">
      <c r="B216" t="s">
        <v>358</v>
      </c>
      <c r="C216" t="s">
        <v>359</v>
      </c>
      <c r="D216" s="1">
        <v>8427</v>
      </c>
      <c r="E216">
        <v>56</v>
      </c>
      <c r="F216" s="4">
        <v>3.9257</v>
      </c>
      <c r="G216" s="66">
        <f t="shared" si="3"/>
        <v>-0.20610203335211491</v>
      </c>
    </row>
    <row r="217" spans="2:7" x14ac:dyDescent="0.2">
      <c r="B217" t="s">
        <v>356</v>
      </c>
      <c r="C217" t="s">
        <v>357</v>
      </c>
      <c r="D217" s="1">
        <v>8444</v>
      </c>
      <c r="E217">
        <v>59</v>
      </c>
      <c r="F217" s="4">
        <v>3.9264999999999999</v>
      </c>
      <c r="G217" s="66">
        <f t="shared" si="3"/>
        <v>-0.2052618052054605</v>
      </c>
    </row>
    <row r="218" spans="2:7" x14ac:dyDescent="0.2">
      <c r="B218" t="s">
        <v>354</v>
      </c>
      <c r="C218" t="s">
        <v>355</v>
      </c>
      <c r="D218" s="2">
        <v>8509</v>
      </c>
      <c r="E218">
        <v>52</v>
      </c>
      <c r="F218" s="4">
        <v>3.9298999999999999</v>
      </c>
      <c r="G218" s="66">
        <f t="shared" si="3"/>
        <v>-0.20204916817413482</v>
      </c>
    </row>
    <row r="219" spans="2:7" x14ac:dyDescent="0.2">
      <c r="B219" t="s">
        <v>352</v>
      </c>
      <c r="C219" t="s">
        <v>353</v>
      </c>
      <c r="D219" s="1">
        <v>8558</v>
      </c>
      <c r="E219">
        <v>53</v>
      </c>
      <c r="F219" s="4">
        <v>3.9323999999999999</v>
      </c>
      <c r="G219" s="66">
        <f t="shared" si="3"/>
        <v>-0.19962733410436623</v>
      </c>
    </row>
    <row r="220" spans="2:7" x14ac:dyDescent="0.2">
      <c r="B220" t="s">
        <v>350</v>
      </c>
      <c r="C220" t="s">
        <v>351</v>
      </c>
      <c r="D220" s="1">
        <v>8625</v>
      </c>
      <c r="E220">
        <v>62</v>
      </c>
      <c r="F220" s="4">
        <v>3.9358</v>
      </c>
      <c r="G220" s="66">
        <f t="shared" si="3"/>
        <v>-0.19631584670284588</v>
      </c>
    </row>
    <row r="221" spans="2:7" x14ac:dyDescent="0.2">
      <c r="B221" t="s">
        <v>348</v>
      </c>
      <c r="C221" t="s">
        <v>349</v>
      </c>
      <c r="D221" s="1">
        <v>8668</v>
      </c>
      <c r="E221">
        <v>56</v>
      </c>
      <c r="F221" s="4">
        <v>3.9379</v>
      </c>
      <c r="G221" s="66">
        <f t="shared" si="3"/>
        <v>-0.1941905637436612</v>
      </c>
    </row>
    <row r="222" spans="2:7" x14ac:dyDescent="0.2">
      <c r="B222" t="s">
        <v>346</v>
      </c>
      <c r="C222" t="s">
        <v>347</v>
      </c>
      <c r="D222" s="1">
        <v>8701</v>
      </c>
      <c r="E222">
        <v>49</v>
      </c>
      <c r="F222" s="4">
        <v>3.9396</v>
      </c>
      <c r="G222" s="66">
        <f t="shared" si="3"/>
        <v>-0.1925595326354497</v>
      </c>
    </row>
    <row r="223" spans="2:7" x14ac:dyDescent="0.2">
      <c r="B223" t="s">
        <v>344</v>
      </c>
      <c r="C223" t="s">
        <v>345</v>
      </c>
      <c r="D223" s="1">
        <v>8819</v>
      </c>
      <c r="E223">
        <v>60</v>
      </c>
      <c r="F223" s="4">
        <v>3.9453999999999998</v>
      </c>
      <c r="G223" s="66">
        <f t="shared" si="3"/>
        <v>-0.18672736079396615</v>
      </c>
    </row>
    <row r="224" spans="2:7" x14ac:dyDescent="0.2">
      <c r="B224" t="s">
        <v>342</v>
      </c>
      <c r="C224" t="s">
        <v>343</v>
      </c>
      <c r="D224" s="1">
        <v>8829</v>
      </c>
      <c r="E224">
        <v>69</v>
      </c>
      <c r="F224" s="4">
        <v>3.9459</v>
      </c>
      <c r="G224" s="66">
        <f t="shared" si="3"/>
        <v>-0.18623310894299297</v>
      </c>
    </row>
    <row r="225" spans="2:7" x14ac:dyDescent="0.2">
      <c r="B225" t="s">
        <v>340</v>
      </c>
      <c r="C225" t="s">
        <v>341</v>
      </c>
      <c r="D225" s="1">
        <v>8830</v>
      </c>
      <c r="E225">
        <v>55</v>
      </c>
      <c r="F225" s="4">
        <v>3.9460000000000002</v>
      </c>
      <c r="G225" s="66">
        <f t="shared" si="3"/>
        <v>-0.18618368375789565</v>
      </c>
    </row>
    <row r="226" spans="2:7" x14ac:dyDescent="0.2">
      <c r="B226" t="s">
        <v>338</v>
      </c>
      <c r="C226" t="s">
        <v>339</v>
      </c>
      <c r="D226" s="1">
        <v>8993</v>
      </c>
      <c r="E226">
        <v>51</v>
      </c>
      <c r="F226" s="4">
        <v>3.9539</v>
      </c>
      <c r="G226" s="66">
        <f t="shared" si="3"/>
        <v>-0.17812737858703279</v>
      </c>
    </row>
    <row r="227" spans="2:7" x14ac:dyDescent="0.2">
      <c r="B227" t="s">
        <v>336</v>
      </c>
      <c r="C227" t="s">
        <v>337</v>
      </c>
      <c r="D227" s="1">
        <v>9056</v>
      </c>
      <c r="E227">
        <v>60</v>
      </c>
      <c r="F227" s="4">
        <v>3.9569000000000001</v>
      </c>
      <c r="G227" s="66">
        <f t="shared" si="3"/>
        <v>-0.17501359192590174</v>
      </c>
    </row>
    <row r="228" spans="2:7" x14ac:dyDescent="0.2">
      <c r="B228" t="s">
        <v>334</v>
      </c>
      <c r="C228" t="s">
        <v>335</v>
      </c>
      <c r="D228" s="1">
        <v>9175</v>
      </c>
      <c r="E228">
        <v>60</v>
      </c>
      <c r="F228" s="4">
        <v>3.9626000000000001</v>
      </c>
      <c r="G228" s="66">
        <f t="shared" si="3"/>
        <v>-0.16913199489932088</v>
      </c>
    </row>
    <row r="229" spans="2:7" x14ac:dyDescent="0.2">
      <c r="B229" t="s">
        <v>332</v>
      </c>
      <c r="C229" t="s">
        <v>333</v>
      </c>
      <c r="D229" s="1">
        <v>9240</v>
      </c>
      <c r="E229">
        <v>57</v>
      </c>
      <c r="F229" s="4">
        <v>3.9657</v>
      </c>
      <c r="G229" s="66">
        <f t="shared" si="3"/>
        <v>-0.16591935786799519</v>
      </c>
    </row>
    <row r="230" spans="2:7" x14ac:dyDescent="0.2">
      <c r="B230" t="s">
        <v>330</v>
      </c>
      <c r="C230" t="s">
        <v>331</v>
      </c>
      <c r="D230" s="1">
        <v>9246</v>
      </c>
      <c r="E230">
        <v>62</v>
      </c>
      <c r="F230" s="4">
        <v>3.9660000000000002</v>
      </c>
      <c r="G230" s="66">
        <f t="shared" si="3"/>
        <v>-0.16562280675741128</v>
      </c>
    </row>
    <row r="231" spans="2:7" x14ac:dyDescent="0.2">
      <c r="B231" t="s">
        <v>328</v>
      </c>
      <c r="C231" t="s">
        <v>329</v>
      </c>
      <c r="D231" s="1">
        <v>9394</v>
      </c>
      <c r="E231">
        <v>54</v>
      </c>
      <c r="F231" s="4">
        <v>3.9729000000000001</v>
      </c>
      <c r="G231" s="66">
        <f t="shared" si="3"/>
        <v>-0.15830787936300819</v>
      </c>
    </row>
    <row r="232" spans="2:7" x14ac:dyDescent="0.2">
      <c r="B232" t="s">
        <v>326</v>
      </c>
      <c r="C232" t="s">
        <v>327</v>
      </c>
      <c r="D232" s="1">
        <v>9419</v>
      </c>
      <c r="E232">
        <v>52</v>
      </c>
      <c r="F232" s="4">
        <v>3.9740000000000002</v>
      </c>
      <c r="G232" s="66">
        <f t="shared" si="3"/>
        <v>-0.15707224973557524</v>
      </c>
    </row>
    <row r="233" spans="2:7" x14ac:dyDescent="0.2">
      <c r="B233" t="s">
        <v>324</v>
      </c>
      <c r="C233" t="s">
        <v>325</v>
      </c>
      <c r="D233" s="1">
        <v>9458</v>
      </c>
      <c r="E233">
        <v>59</v>
      </c>
      <c r="F233" s="4">
        <v>3.9758</v>
      </c>
      <c r="G233" s="66">
        <f t="shared" si="3"/>
        <v>-0.15514466751677983</v>
      </c>
    </row>
    <row r="234" spans="2:7" x14ac:dyDescent="0.2">
      <c r="B234" t="s">
        <v>322</v>
      </c>
      <c r="C234" t="s">
        <v>323</v>
      </c>
      <c r="D234" s="1">
        <v>9468</v>
      </c>
      <c r="E234">
        <v>46</v>
      </c>
      <c r="F234" s="4">
        <v>3.9763000000000002</v>
      </c>
      <c r="G234" s="66">
        <f t="shared" si="3"/>
        <v>-0.15465041566580665</v>
      </c>
    </row>
    <row r="235" spans="2:7" x14ac:dyDescent="0.2">
      <c r="B235" t="s">
        <v>320</v>
      </c>
      <c r="C235" t="s">
        <v>321</v>
      </c>
      <c r="D235" s="1">
        <v>9725</v>
      </c>
      <c r="E235">
        <v>62</v>
      </c>
      <c r="F235" s="4">
        <v>3.9878999999999998</v>
      </c>
      <c r="G235" s="66">
        <f t="shared" si="3"/>
        <v>-0.14194814309579587</v>
      </c>
    </row>
    <row r="236" spans="2:7" x14ac:dyDescent="0.2">
      <c r="B236" t="s">
        <v>318</v>
      </c>
      <c r="C236" t="s">
        <v>319</v>
      </c>
      <c r="D236" s="1">
        <v>9903</v>
      </c>
      <c r="E236">
        <v>53</v>
      </c>
      <c r="F236" s="4">
        <v>3.9958</v>
      </c>
      <c r="G236" s="66">
        <f t="shared" si="3"/>
        <v>-0.13315046014847323</v>
      </c>
    </row>
    <row r="237" spans="2:7" x14ac:dyDescent="0.2">
      <c r="B237" t="s">
        <v>316</v>
      </c>
      <c r="C237" t="s">
        <v>317</v>
      </c>
      <c r="D237" s="1">
        <v>10042</v>
      </c>
      <c r="E237">
        <v>53</v>
      </c>
      <c r="F237" s="4">
        <v>4.0018000000000002</v>
      </c>
      <c r="G237" s="66">
        <f t="shared" si="3"/>
        <v>-0.126280359419946</v>
      </c>
    </row>
    <row r="238" spans="2:7" x14ac:dyDescent="0.2">
      <c r="B238" t="s">
        <v>314</v>
      </c>
      <c r="C238" t="s">
        <v>315</v>
      </c>
      <c r="D238" s="1">
        <v>10160</v>
      </c>
      <c r="E238">
        <v>56</v>
      </c>
      <c r="F238" s="4">
        <v>4.0068999999999999</v>
      </c>
      <c r="G238" s="66">
        <f t="shared" si="3"/>
        <v>-0.12044818757846247</v>
      </c>
    </row>
    <row r="239" spans="2:7" x14ac:dyDescent="0.2">
      <c r="B239" t="s">
        <v>312</v>
      </c>
      <c r="C239" t="s">
        <v>313</v>
      </c>
      <c r="D239" s="1">
        <v>10292</v>
      </c>
      <c r="E239">
        <v>51</v>
      </c>
      <c r="F239" s="4">
        <v>4.0125000000000002</v>
      </c>
      <c r="G239" s="66">
        <f t="shared" si="3"/>
        <v>-0.11392406314561647</v>
      </c>
    </row>
    <row r="240" spans="2:7" x14ac:dyDescent="0.2">
      <c r="B240" t="s">
        <v>310</v>
      </c>
      <c r="C240" t="s">
        <v>311</v>
      </c>
      <c r="D240" s="1">
        <v>10312</v>
      </c>
      <c r="E240">
        <v>55</v>
      </c>
      <c r="F240" s="4">
        <v>4.0133000000000001</v>
      </c>
      <c r="G240" s="66">
        <f t="shared" si="3"/>
        <v>-0.11293555944367011</v>
      </c>
    </row>
    <row r="241" spans="2:7" x14ac:dyDescent="0.2">
      <c r="B241" t="s">
        <v>308</v>
      </c>
      <c r="C241" t="s">
        <v>309</v>
      </c>
      <c r="D241" s="1">
        <v>10598</v>
      </c>
      <c r="E241">
        <v>44</v>
      </c>
      <c r="F241" s="4">
        <v>4.0251999999999999</v>
      </c>
      <c r="G241" s="66">
        <f t="shared" si="3"/>
        <v>-9.8799956505837103E-2</v>
      </c>
    </row>
    <row r="242" spans="2:7" x14ac:dyDescent="0.2">
      <c r="B242" t="s">
        <v>306</v>
      </c>
      <c r="C242" t="s">
        <v>307</v>
      </c>
      <c r="D242" s="1">
        <v>10606</v>
      </c>
      <c r="E242">
        <v>64</v>
      </c>
      <c r="F242" s="4">
        <v>4.0255999999999998</v>
      </c>
      <c r="G242" s="66">
        <f t="shared" si="3"/>
        <v>-9.8404555025058557E-2</v>
      </c>
    </row>
    <row r="243" spans="2:7" x14ac:dyDescent="0.2">
      <c r="B243" t="s">
        <v>304</v>
      </c>
      <c r="C243" t="s">
        <v>305</v>
      </c>
      <c r="D243" s="1">
        <v>10618</v>
      </c>
      <c r="E243">
        <v>49</v>
      </c>
      <c r="F243" s="4">
        <v>4.0259999999999998</v>
      </c>
      <c r="G243" s="66">
        <f t="shared" si="3"/>
        <v>-9.7811452803890739E-2</v>
      </c>
    </row>
    <row r="244" spans="2:7" x14ac:dyDescent="0.2">
      <c r="B244" t="s">
        <v>302</v>
      </c>
      <c r="C244" t="s">
        <v>303</v>
      </c>
      <c r="D244" s="1">
        <v>10674</v>
      </c>
      <c r="E244">
        <v>59</v>
      </c>
      <c r="F244" s="4">
        <v>4.0282999999999998</v>
      </c>
      <c r="G244" s="66">
        <f t="shared" si="3"/>
        <v>-9.504364243844092E-2</v>
      </c>
    </row>
    <row r="245" spans="2:7" x14ac:dyDescent="0.2">
      <c r="B245" t="s">
        <v>300</v>
      </c>
      <c r="C245" t="s">
        <v>301</v>
      </c>
      <c r="D245" s="1">
        <v>10711</v>
      </c>
      <c r="E245">
        <v>45</v>
      </c>
      <c r="F245" s="4">
        <v>4.0297999999999998</v>
      </c>
      <c r="G245" s="66">
        <f t="shared" si="3"/>
        <v>-9.3214910589840147E-2</v>
      </c>
    </row>
    <row r="246" spans="2:7" x14ac:dyDescent="0.2">
      <c r="B246" t="s">
        <v>298</v>
      </c>
      <c r="C246" t="s">
        <v>299</v>
      </c>
      <c r="D246" s="1">
        <v>10730</v>
      </c>
      <c r="E246">
        <v>56</v>
      </c>
      <c r="F246" s="4">
        <v>4.0305999999999997</v>
      </c>
      <c r="G246" s="66">
        <f t="shared" si="3"/>
        <v>-9.2275832072991101E-2</v>
      </c>
    </row>
    <row r="247" spans="2:7" x14ac:dyDescent="0.2">
      <c r="B247" t="s">
        <v>296</v>
      </c>
      <c r="C247" t="s">
        <v>297</v>
      </c>
      <c r="D247" s="1">
        <v>10738</v>
      </c>
      <c r="E247">
        <v>54</v>
      </c>
      <c r="F247" s="4">
        <v>4.0308999999999999</v>
      </c>
      <c r="G247" s="66">
        <f t="shared" si="3"/>
        <v>-9.1880430592212556E-2</v>
      </c>
    </row>
    <row r="248" spans="2:7" x14ac:dyDescent="0.2">
      <c r="B248" t="s">
        <v>294</v>
      </c>
      <c r="C248" t="s">
        <v>295</v>
      </c>
      <c r="D248" s="1">
        <v>10791</v>
      </c>
      <c r="E248">
        <v>75</v>
      </c>
      <c r="F248" s="4">
        <v>4.0331000000000001</v>
      </c>
      <c r="G248" s="66">
        <f t="shared" si="3"/>
        <v>-8.9260895782054692E-2</v>
      </c>
    </row>
    <row r="249" spans="2:7" x14ac:dyDescent="0.2">
      <c r="B249" t="s">
        <v>292</v>
      </c>
      <c r="C249" t="s">
        <v>293</v>
      </c>
      <c r="D249" s="1">
        <v>10970</v>
      </c>
      <c r="E249">
        <v>59</v>
      </c>
      <c r="F249" s="4">
        <v>4.0401999999999996</v>
      </c>
      <c r="G249" s="66">
        <f t="shared" si="3"/>
        <v>-8.0413787649634735E-2</v>
      </c>
    </row>
    <row r="250" spans="2:7" x14ac:dyDescent="0.2">
      <c r="B250" t="s">
        <v>290</v>
      </c>
      <c r="C250" t="s">
        <v>291</v>
      </c>
      <c r="D250" s="2">
        <v>11007</v>
      </c>
      <c r="E250">
        <v>48</v>
      </c>
      <c r="F250" s="4">
        <v>4.0416999999999996</v>
      </c>
      <c r="G250" s="66">
        <f t="shared" si="3"/>
        <v>-7.8585055801033962E-2</v>
      </c>
    </row>
    <row r="251" spans="2:7" x14ac:dyDescent="0.2">
      <c r="B251" t="s">
        <v>288</v>
      </c>
      <c r="C251" t="s">
        <v>289</v>
      </c>
      <c r="D251" s="1">
        <v>11115</v>
      </c>
      <c r="E251">
        <v>58</v>
      </c>
      <c r="F251" s="4">
        <v>4.0458999999999996</v>
      </c>
      <c r="G251" s="66">
        <f t="shared" si="3"/>
        <v>-7.3247135810523598E-2</v>
      </c>
    </row>
    <row r="252" spans="2:7" x14ac:dyDescent="0.2">
      <c r="B252" t="s">
        <v>286</v>
      </c>
      <c r="C252" t="s">
        <v>287</v>
      </c>
      <c r="D252" s="1">
        <v>11205</v>
      </c>
      <c r="E252">
        <v>64</v>
      </c>
      <c r="F252" s="4">
        <v>4.0494000000000003</v>
      </c>
      <c r="G252" s="66">
        <f t="shared" si="3"/>
        <v>-6.879886915176496E-2</v>
      </c>
    </row>
    <row r="253" spans="2:7" x14ac:dyDescent="0.2">
      <c r="B253" t="s">
        <v>284</v>
      </c>
      <c r="C253" t="s">
        <v>285</v>
      </c>
      <c r="D253" s="1">
        <v>11252</v>
      </c>
      <c r="E253">
        <v>74</v>
      </c>
      <c r="F253" s="4">
        <v>4.0511999999999997</v>
      </c>
      <c r="G253" s="66">
        <f t="shared" si="3"/>
        <v>-6.6475885452191005E-2</v>
      </c>
    </row>
    <row r="254" spans="2:7" x14ac:dyDescent="0.2">
      <c r="B254" t="s">
        <v>282</v>
      </c>
      <c r="C254" t="s">
        <v>283</v>
      </c>
      <c r="D254" s="2">
        <v>11382</v>
      </c>
      <c r="E254">
        <v>59</v>
      </c>
      <c r="F254" s="4">
        <v>4.0561999999999996</v>
      </c>
      <c r="G254" s="66">
        <f t="shared" si="3"/>
        <v>-6.0050611389539633E-2</v>
      </c>
    </row>
    <row r="255" spans="2:7" x14ac:dyDescent="0.2">
      <c r="B255" t="s">
        <v>280</v>
      </c>
      <c r="C255" t="s">
        <v>281</v>
      </c>
      <c r="D255" s="1">
        <v>11404</v>
      </c>
      <c r="E255">
        <v>53</v>
      </c>
      <c r="F255" s="4">
        <v>4.0571000000000002</v>
      </c>
      <c r="G255" s="66">
        <f t="shared" si="3"/>
        <v>-5.8963257317398633E-2</v>
      </c>
    </row>
    <row r="256" spans="2:7" x14ac:dyDescent="0.2">
      <c r="B256" t="s">
        <v>161</v>
      </c>
      <c r="C256" t="s">
        <v>279</v>
      </c>
      <c r="D256" s="1">
        <v>11503</v>
      </c>
      <c r="E256">
        <v>59</v>
      </c>
      <c r="F256" s="4">
        <v>4.0608000000000004</v>
      </c>
      <c r="G256" s="66">
        <f t="shared" si="3"/>
        <v>-5.4070163992764132E-2</v>
      </c>
    </row>
    <row r="257" spans="2:7" x14ac:dyDescent="0.2">
      <c r="B257" t="s">
        <v>277</v>
      </c>
      <c r="C257" t="s">
        <v>278</v>
      </c>
      <c r="D257" s="1">
        <v>11516</v>
      </c>
      <c r="E257">
        <v>47</v>
      </c>
      <c r="F257" s="4">
        <v>4.0613000000000001</v>
      </c>
      <c r="G257" s="66">
        <f t="shared" si="3"/>
        <v>-5.3427636586498996E-2</v>
      </c>
    </row>
    <row r="258" spans="2:7" x14ac:dyDescent="0.2">
      <c r="B258" t="s">
        <v>275</v>
      </c>
      <c r="C258" t="s">
        <v>276</v>
      </c>
      <c r="D258" s="1">
        <v>11543</v>
      </c>
      <c r="E258">
        <v>58</v>
      </c>
      <c r="F258" s="4">
        <v>4.0622999999999996</v>
      </c>
      <c r="G258" s="66">
        <f t="shared" si="3"/>
        <v>-5.2093156588871405E-2</v>
      </c>
    </row>
    <row r="259" spans="2:7" x14ac:dyDescent="0.2">
      <c r="B259" t="s">
        <v>273</v>
      </c>
      <c r="C259" t="s">
        <v>274</v>
      </c>
      <c r="D259" s="1">
        <v>11780</v>
      </c>
      <c r="E259">
        <v>55</v>
      </c>
      <c r="F259" s="4">
        <v>4.0711000000000004</v>
      </c>
      <c r="G259" s="66">
        <f t="shared" si="3"/>
        <v>-4.0379387720806993E-2</v>
      </c>
    </row>
    <row r="260" spans="2:7" x14ac:dyDescent="0.2">
      <c r="B260" t="s">
        <v>271</v>
      </c>
      <c r="C260" t="s">
        <v>272</v>
      </c>
      <c r="D260" s="1">
        <v>11845</v>
      </c>
      <c r="E260">
        <v>56</v>
      </c>
      <c r="F260" s="4">
        <v>4.0735000000000001</v>
      </c>
      <c r="G260" s="66">
        <f t="shared" ref="G260:G323" si="4">STANDARDIZE(D260,12596.98,20232.6)</f>
        <v>-3.7166750689481311E-2</v>
      </c>
    </row>
    <row r="261" spans="2:7" x14ac:dyDescent="0.2">
      <c r="B261" t="s">
        <v>269</v>
      </c>
      <c r="C261" t="s">
        <v>270</v>
      </c>
      <c r="D261" s="1">
        <v>12087</v>
      </c>
      <c r="E261">
        <v>57</v>
      </c>
      <c r="F261" s="4">
        <v>4.0823</v>
      </c>
      <c r="G261" s="66">
        <f t="shared" si="4"/>
        <v>-2.5205855895930312E-2</v>
      </c>
    </row>
    <row r="262" spans="2:7" x14ac:dyDescent="0.2">
      <c r="B262" t="s">
        <v>267</v>
      </c>
      <c r="C262" t="s">
        <v>268</v>
      </c>
      <c r="D262" s="1">
        <v>12090</v>
      </c>
      <c r="E262">
        <v>56</v>
      </c>
      <c r="F262" s="4">
        <v>4.0823999999999998</v>
      </c>
      <c r="G262" s="66">
        <f t="shared" si="4"/>
        <v>-2.5057580340638357E-2</v>
      </c>
    </row>
    <row r="263" spans="2:7" x14ac:dyDescent="0.2">
      <c r="B263" t="s">
        <v>265</v>
      </c>
      <c r="C263" t="s">
        <v>266</v>
      </c>
      <c r="D263" s="1">
        <v>12512</v>
      </c>
      <c r="E263">
        <v>64</v>
      </c>
      <c r="F263" s="4">
        <v>4.0972999999999997</v>
      </c>
      <c r="G263" s="66">
        <f t="shared" si="4"/>
        <v>-4.2001522295700786E-3</v>
      </c>
    </row>
    <row r="264" spans="2:7" x14ac:dyDescent="0.2">
      <c r="B264" t="s">
        <v>263</v>
      </c>
      <c r="C264" t="s">
        <v>264</v>
      </c>
      <c r="D264" s="1">
        <v>12578</v>
      </c>
      <c r="E264">
        <v>49</v>
      </c>
      <c r="F264" s="4">
        <v>4.0995999999999997</v>
      </c>
      <c r="G264" s="66">
        <f t="shared" si="4"/>
        <v>-9.3809001314707776E-4</v>
      </c>
    </row>
    <row r="265" spans="2:7" x14ac:dyDescent="0.2">
      <c r="B265" t="s">
        <v>261</v>
      </c>
      <c r="C265" t="s">
        <v>262</v>
      </c>
      <c r="D265" s="1">
        <v>12647</v>
      </c>
      <c r="E265">
        <v>53</v>
      </c>
      <c r="F265" s="4">
        <v>4.1020000000000003</v>
      </c>
      <c r="G265" s="66">
        <f t="shared" si="4"/>
        <v>2.4722477585678777E-3</v>
      </c>
    </row>
    <row r="266" spans="2:7" x14ac:dyDescent="0.2">
      <c r="B266" t="s">
        <v>259</v>
      </c>
      <c r="C266" t="s">
        <v>260</v>
      </c>
      <c r="D266" s="1">
        <v>12821</v>
      </c>
      <c r="E266">
        <v>52</v>
      </c>
      <c r="F266" s="4">
        <v>4.1078999999999999</v>
      </c>
      <c r="G266" s="66">
        <f t="shared" si="4"/>
        <v>1.1072229965501243E-2</v>
      </c>
    </row>
    <row r="267" spans="2:7" x14ac:dyDescent="0.2">
      <c r="B267" t="s">
        <v>257</v>
      </c>
      <c r="C267" t="s">
        <v>258</v>
      </c>
      <c r="D267" s="1">
        <v>12846</v>
      </c>
      <c r="E267">
        <v>50</v>
      </c>
      <c r="F267" s="4">
        <v>4.1087999999999996</v>
      </c>
      <c r="G267" s="66">
        <f t="shared" si="4"/>
        <v>1.2307859592934197E-2</v>
      </c>
    </row>
    <row r="268" spans="2:7" x14ac:dyDescent="0.2">
      <c r="B268" t="s">
        <v>255</v>
      </c>
      <c r="C268" t="s">
        <v>256</v>
      </c>
      <c r="D268" s="1">
        <v>13153</v>
      </c>
      <c r="E268">
        <v>59</v>
      </c>
      <c r="F268" s="4">
        <v>4.1189999999999998</v>
      </c>
      <c r="G268" s="66">
        <f t="shared" si="4"/>
        <v>2.7481391417810884E-2</v>
      </c>
    </row>
    <row r="269" spans="2:7" x14ac:dyDescent="0.2">
      <c r="B269" t="s">
        <v>253</v>
      </c>
      <c r="C269" t="s">
        <v>254</v>
      </c>
      <c r="D269" s="1">
        <v>13227</v>
      </c>
      <c r="E269">
        <v>65</v>
      </c>
      <c r="F269" s="4">
        <v>4.1215000000000002</v>
      </c>
      <c r="G269" s="66">
        <f t="shared" si="4"/>
        <v>3.113885511501243E-2</v>
      </c>
    </row>
    <row r="270" spans="2:7" x14ac:dyDescent="0.2">
      <c r="B270" t="s">
        <v>251</v>
      </c>
      <c r="C270" t="s">
        <v>252</v>
      </c>
      <c r="D270" s="1">
        <v>13292</v>
      </c>
      <c r="E270">
        <v>65</v>
      </c>
      <c r="F270" s="4">
        <v>4.1235999999999997</v>
      </c>
      <c r="G270" s="66">
        <f t="shared" si="4"/>
        <v>3.4351492146338113E-2</v>
      </c>
    </row>
    <row r="271" spans="2:7" x14ac:dyDescent="0.2">
      <c r="B271" t="s">
        <v>249</v>
      </c>
      <c r="C271" t="s">
        <v>250</v>
      </c>
      <c r="D271" s="1">
        <v>13312</v>
      </c>
      <c r="E271">
        <v>53</v>
      </c>
      <c r="F271" s="4">
        <v>4.1242000000000001</v>
      </c>
      <c r="G271" s="66">
        <f t="shared" si="4"/>
        <v>3.5339995848284476E-2</v>
      </c>
    </row>
    <row r="272" spans="2:7" x14ac:dyDescent="0.2">
      <c r="B272" t="s">
        <v>247</v>
      </c>
      <c r="C272" t="s">
        <v>248</v>
      </c>
      <c r="D272" s="1">
        <v>13371</v>
      </c>
      <c r="E272">
        <v>46</v>
      </c>
      <c r="F272" s="4">
        <v>4.1261999999999999</v>
      </c>
      <c r="G272" s="66">
        <f t="shared" si="4"/>
        <v>3.825608176902625E-2</v>
      </c>
    </row>
    <row r="273" spans="2:7" x14ac:dyDescent="0.2">
      <c r="B273" t="s">
        <v>245</v>
      </c>
      <c r="C273" t="s">
        <v>246</v>
      </c>
      <c r="D273" s="1">
        <v>13407</v>
      </c>
      <c r="E273">
        <v>47</v>
      </c>
      <c r="F273" s="4">
        <v>4.1273</v>
      </c>
      <c r="G273" s="66">
        <f t="shared" si="4"/>
        <v>4.0035388432529705E-2</v>
      </c>
    </row>
    <row r="274" spans="2:7" x14ac:dyDescent="0.2">
      <c r="B274" t="s">
        <v>243</v>
      </c>
      <c r="C274" t="s">
        <v>244</v>
      </c>
      <c r="D274" s="1">
        <v>13512</v>
      </c>
      <c r="E274">
        <v>64</v>
      </c>
      <c r="F274" s="4">
        <v>4.1307</v>
      </c>
      <c r="G274" s="66">
        <f t="shared" si="4"/>
        <v>4.5225032867748115E-2</v>
      </c>
    </row>
    <row r="275" spans="2:7" x14ac:dyDescent="0.2">
      <c r="B275" t="s">
        <v>241</v>
      </c>
      <c r="C275" t="s">
        <v>242</v>
      </c>
      <c r="D275" s="1">
        <v>13624</v>
      </c>
      <c r="E275">
        <v>44</v>
      </c>
      <c r="F275" s="4">
        <v>4.1342999999999996</v>
      </c>
      <c r="G275" s="66">
        <f t="shared" si="4"/>
        <v>5.0760653598647752E-2</v>
      </c>
    </row>
    <row r="276" spans="2:7" x14ac:dyDescent="0.2">
      <c r="B276" t="s">
        <v>239</v>
      </c>
      <c r="C276" t="s">
        <v>240</v>
      </c>
      <c r="D276" s="1">
        <v>13653</v>
      </c>
      <c r="E276">
        <v>63</v>
      </c>
      <c r="F276" s="4">
        <v>4.1352000000000002</v>
      </c>
      <c r="G276" s="66">
        <f t="shared" si="4"/>
        <v>5.219398396646998E-2</v>
      </c>
    </row>
    <row r="277" spans="2:7" x14ac:dyDescent="0.2">
      <c r="B277" t="s">
        <v>237</v>
      </c>
      <c r="C277" t="s">
        <v>238</v>
      </c>
      <c r="D277" s="1">
        <v>13808</v>
      </c>
      <c r="E277">
        <v>57</v>
      </c>
      <c r="F277" s="4">
        <v>4.1401000000000003</v>
      </c>
      <c r="G277" s="66">
        <f t="shared" si="4"/>
        <v>5.9854887656554299E-2</v>
      </c>
    </row>
    <row r="278" spans="2:7" x14ac:dyDescent="0.2">
      <c r="B278" t="s">
        <v>235</v>
      </c>
      <c r="C278" t="s">
        <v>236</v>
      </c>
      <c r="D278" s="1">
        <v>13852</v>
      </c>
      <c r="E278">
        <v>50</v>
      </c>
      <c r="F278" s="4">
        <v>4.1414999999999997</v>
      </c>
      <c r="G278" s="66">
        <f t="shared" si="4"/>
        <v>6.20295958008363E-2</v>
      </c>
    </row>
    <row r="279" spans="2:7" x14ac:dyDescent="0.2">
      <c r="B279" t="s">
        <v>233</v>
      </c>
      <c r="C279" t="s">
        <v>234</v>
      </c>
      <c r="D279" s="1">
        <v>13886</v>
      </c>
      <c r="E279">
        <v>59</v>
      </c>
      <c r="F279" s="4">
        <v>4.1425999999999998</v>
      </c>
      <c r="G279" s="66">
        <f t="shared" si="4"/>
        <v>6.3710052094145125E-2</v>
      </c>
    </row>
    <row r="280" spans="2:7" x14ac:dyDescent="0.2">
      <c r="B280" t="s">
        <v>231</v>
      </c>
      <c r="C280" t="s">
        <v>232</v>
      </c>
      <c r="D280" s="1">
        <v>13983</v>
      </c>
      <c r="E280">
        <v>62</v>
      </c>
      <c r="F280" s="4">
        <v>4.1456</v>
      </c>
      <c r="G280" s="66">
        <f t="shared" si="4"/>
        <v>6.850429504858499E-2</v>
      </c>
    </row>
    <row r="281" spans="2:7" x14ac:dyDescent="0.2">
      <c r="B281" t="s">
        <v>229</v>
      </c>
      <c r="C281" t="s">
        <v>230</v>
      </c>
      <c r="D281" s="1">
        <v>13991</v>
      </c>
      <c r="E281">
        <v>46</v>
      </c>
      <c r="F281" s="4">
        <v>4.1458000000000004</v>
      </c>
      <c r="G281" s="66">
        <f t="shared" si="4"/>
        <v>6.8899696529363536E-2</v>
      </c>
    </row>
    <row r="282" spans="2:7" x14ac:dyDescent="0.2">
      <c r="B282" t="s">
        <v>227</v>
      </c>
      <c r="C282" t="s">
        <v>228</v>
      </c>
      <c r="D282" s="1">
        <v>14026</v>
      </c>
      <c r="E282">
        <v>56</v>
      </c>
      <c r="F282" s="4">
        <v>4.1468999999999996</v>
      </c>
      <c r="G282" s="66">
        <f t="shared" si="4"/>
        <v>7.0629578007769672E-2</v>
      </c>
    </row>
    <row r="283" spans="2:7" x14ac:dyDescent="0.2">
      <c r="B283" t="s">
        <v>225</v>
      </c>
      <c r="C283" t="s">
        <v>226</v>
      </c>
      <c r="D283" s="1">
        <v>14041</v>
      </c>
      <c r="E283">
        <v>55</v>
      </c>
      <c r="F283" s="4">
        <v>4.1474000000000002</v>
      </c>
      <c r="G283" s="66">
        <f t="shared" si="4"/>
        <v>7.1370955784229445E-2</v>
      </c>
    </row>
    <row r="284" spans="2:7" x14ac:dyDescent="0.2">
      <c r="B284" t="s">
        <v>223</v>
      </c>
      <c r="C284" t="s">
        <v>224</v>
      </c>
      <c r="D284" s="1">
        <v>14394</v>
      </c>
      <c r="E284">
        <v>53</v>
      </c>
      <c r="F284" s="4">
        <v>4.1581999999999999</v>
      </c>
      <c r="G284" s="66">
        <f t="shared" si="4"/>
        <v>8.8818046123582767E-2</v>
      </c>
    </row>
    <row r="285" spans="2:7" x14ac:dyDescent="0.2">
      <c r="B285" t="s">
        <v>221</v>
      </c>
      <c r="C285" t="s">
        <v>222</v>
      </c>
      <c r="D285" s="1">
        <v>14574</v>
      </c>
      <c r="E285">
        <v>57</v>
      </c>
      <c r="F285" s="4">
        <v>4.1635999999999997</v>
      </c>
      <c r="G285" s="66">
        <f t="shared" si="4"/>
        <v>9.7714579441100041E-2</v>
      </c>
    </row>
    <row r="286" spans="2:7" x14ac:dyDescent="0.2">
      <c r="B286" t="s">
        <v>219</v>
      </c>
      <c r="C286" t="s">
        <v>220</v>
      </c>
      <c r="D286" s="1">
        <v>15118</v>
      </c>
      <c r="E286">
        <v>53</v>
      </c>
      <c r="F286" s="4">
        <v>4.1795</v>
      </c>
      <c r="G286" s="66">
        <f t="shared" si="4"/>
        <v>0.12460188013404114</v>
      </c>
    </row>
    <row r="287" spans="2:7" x14ac:dyDescent="0.2">
      <c r="B287" t="s">
        <v>217</v>
      </c>
      <c r="C287" t="s">
        <v>218</v>
      </c>
      <c r="D287" s="1">
        <v>15671</v>
      </c>
      <c r="E287">
        <v>55</v>
      </c>
      <c r="F287" s="4">
        <v>4.1951000000000001</v>
      </c>
      <c r="G287" s="66">
        <f t="shared" si="4"/>
        <v>0.1519340074928581</v>
      </c>
    </row>
    <row r="288" spans="2:7" x14ac:dyDescent="0.2">
      <c r="B288" t="s">
        <v>215</v>
      </c>
      <c r="C288" t="s">
        <v>216</v>
      </c>
      <c r="D288" s="1">
        <v>16082</v>
      </c>
      <c r="E288">
        <v>58</v>
      </c>
      <c r="F288" s="4">
        <v>4.2062999999999997</v>
      </c>
      <c r="G288" s="66">
        <f t="shared" si="4"/>
        <v>0.17224775856785587</v>
      </c>
    </row>
    <row r="289" spans="2:7" x14ac:dyDescent="0.2">
      <c r="B289" t="s">
        <v>213</v>
      </c>
      <c r="C289" t="s">
        <v>214</v>
      </c>
      <c r="D289" s="1">
        <v>16350</v>
      </c>
      <c r="E289">
        <v>73</v>
      </c>
      <c r="F289" s="4">
        <v>4.2134999999999998</v>
      </c>
      <c r="G289" s="66">
        <f t="shared" si="4"/>
        <v>0.18549370817393715</v>
      </c>
    </row>
    <row r="290" spans="2:7" x14ac:dyDescent="0.2">
      <c r="B290" t="s">
        <v>211</v>
      </c>
      <c r="C290" t="s">
        <v>212</v>
      </c>
      <c r="D290" s="1">
        <v>16426</v>
      </c>
      <c r="E290">
        <v>71</v>
      </c>
      <c r="F290" s="4">
        <v>4.2154999999999996</v>
      </c>
      <c r="G290" s="66">
        <f t="shared" si="4"/>
        <v>0.18925002224133333</v>
      </c>
    </row>
    <row r="291" spans="2:7" x14ac:dyDescent="0.2">
      <c r="B291" t="s">
        <v>209</v>
      </c>
      <c r="C291" t="s">
        <v>210</v>
      </c>
      <c r="D291" s="1">
        <v>16523</v>
      </c>
      <c r="E291">
        <v>55</v>
      </c>
      <c r="F291" s="4">
        <v>4.2180999999999997</v>
      </c>
      <c r="G291" s="66">
        <f t="shared" si="4"/>
        <v>0.1940442651957732</v>
      </c>
    </row>
    <row r="292" spans="2:7" x14ac:dyDescent="0.2">
      <c r="B292" t="s">
        <v>207</v>
      </c>
      <c r="C292" t="s">
        <v>208</v>
      </c>
      <c r="D292" s="1">
        <v>16705</v>
      </c>
      <c r="E292">
        <v>56</v>
      </c>
      <c r="F292" s="4">
        <v>4.2228000000000003</v>
      </c>
      <c r="G292" s="66">
        <f t="shared" si="4"/>
        <v>0.20303964888348511</v>
      </c>
    </row>
    <row r="293" spans="2:7" x14ac:dyDescent="0.2">
      <c r="B293" t="s">
        <v>205</v>
      </c>
      <c r="C293" t="s">
        <v>206</v>
      </c>
      <c r="D293" s="1">
        <v>16789</v>
      </c>
      <c r="E293">
        <v>58</v>
      </c>
      <c r="F293" s="4">
        <v>4.2249999999999996</v>
      </c>
      <c r="G293" s="66">
        <f t="shared" si="4"/>
        <v>0.20719136443165984</v>
      </c>
    </row>
    <row r="294" spans="2:7" x14ac:dyDescent="0.2">
      <c r="B294" t="s">
        <v>203</v>
      </c>
      <c r="C294" t="s">
        <v>204</v>
      </c>
      <c r="D294" s="1">
        <v>16914</v>
      </c>
      <c r="E294">
        <v>55</v>
      </c>
      <c r="F294" s="4">
        <v>4.2282000000000002</v>
      </c>
      <c r="G294" s="66">
        <f t="shared" si="4"/>
        <v>0.21336951256882461</v>
      </c>
    </row>
    <row r="295" spans="2:7" x14ac:dyDescent="0.2">
      <c r="B295" t="s">
        <v>201</v>
      </c>
      <c r="C295" t="s">
        <v>202</v>
      </c>
      <c r="D295" s="1">
        <v>16931</v>
      </c>
      <c r="E295">
        <v>52</v>
      </c>
      <c r="F295" s="4">
        <v>4.2286999999999999</v>
      </c>
      <c r="G295" s="66">
        <f t="shared" si="4"/>
        <v>0.21420974071547902</v>
      </c>
    </row>
    <row r="296" spans="2:7" x14ac:dyDescent="0.2">
      <c r="B296" t="s">
        <v>199</v>
      </c>
      <c r="C296" t="s">
        <v>200</v>
      </c>
      <c r="D296" s="1">
        <v>17226</v>
      </c>
      <c r="E296">
        <v>74</v>
      </c>
      <c r="F296" s="4">
        <v>4.2362000000000002</v>
      </c>
      <c r="G296" s="66">
        <f t="shared" si="4"/>
        <v>0.22879017031918789</v>
      </c>
    </row>
    <row r="297" spans="2:7" x14ac:dyDescent="0.2">
      <c r="B297" t="s">
        <v>197</v>
      </c>
      <c r="C297" t="s">
        <v>198</v>
      </c>
      <c r="D297" s="1">
        <v>17402</v>
      </c>
      <c r="E297">
        <v>63</v>
      </c>
      <c r="F297" s="4">
        <v>4.2405999999999997</v>
      </c>
      <c r="G297" s="66">
        <f t="shared" si="4"/>
        <v>0.23748900289631589</v>
      </c>
    </row>
    <row r="298" spans="2:7" x14ac:dyDescent="0.2">
      <c r="B298" t="s">
        <v>195</v>
      </c>
      <c r="C298" t="s">
        <v>196</v>
      </c>
      <c r="D298" s="1">
        <v>17964</v>
      </c>
      <c r="E298">
        <v>66</v>
      </c>
      <c r="F298" s="4">
        <v>4.2544000000000004</v>
      </c>
      <c r="G298" s="66">
        <f t="shared" si="4"/>
        <v>0.26526595692100868</v>
      </c>
    </row>
    <row r="299" spans="2:7" x14ac:dyDescent="0.2">
      <c r="B299" t="s">
        <v>193</v>
      </c>
      <c r="C299" t="s">
        <v>194</v>
      </c>
      <c r="D299" s="1">
        <v>18005</v>
      </c>
      <c r="E299">
        <v>49</v>
      </c>
      <c r="F299" s="4">
        <v>4.2553999999999998</v>
      </c>
      <c r="G299" s="66">
        <f t="shared" si="4"/>
        <v>0.26729238950999873</v>
      </c>
    </row>
    <row r="300" spans="2:7" x14ac:dyDescent="0.2">
      <c r="B300" t="s">
        <v>191</v>
      </c>
      <c r="C300" t="s">
        <v>192</v>
      </c>
      <c r="D300" s="1">
        <v>18210</v>
      </c>
      <c r="E300">
        <v>52</v>
      </c>
      <c r="F300" s="4">
        <v>4.2603</v>
      </c>
      <c r="G300" s="66">
        <f t="shared" si="4"/>
        <v>0.27742455245494896</v>
      </c>
    </row>
    <row r="301" spans="2:7" x14ac:dyDescent="0.2">
      <c r="B301" t="s">
        <v>189</v>
      </c>
      <c r="C301" t="s">
        <v>190</v>
      </c>
      <c r="D301" s="1">
        <v>18266</v>
      </c>
      <c r="E301">
        <v>58</v>
      </c>
      <c r="F301" s="4">
        <v>4.2615999999999996</v>
      </c>
      <c r="G301" s="66">
        <f t="shared" si="4"/>
        <v>0.28019236282039878</v>
      </c>
    </row>
    <row r="302" spans="2:7" x14ac:dyDescent="0.2">
      <c r="B302" t="s">
        <v>187</v>
      </c>
      <c r="C302" t="s">
        <v>188</v>
      </c>
      <c r="D302" s="1">
        <v>18284</v>
      </c>
      <c r="E302">
        <v>53</v>
      </c>
      <c r="F302" s="4">
        <v>4.2621000000000002</v>
      </c>
      <c r="G302" s="66">
        <f t="shared" si="4"/>
        <v>0.2810820161521505</v>
      </c>
    </row>
    <row r="303" spans="2:7" x14ac:dyDescent="0.2">
      <c r="B303" t="s">
        <v>185</v>
      </c>
      <c r="C303" t="s">
        <v>186</v>
      </c>
      <c r="D303" s="1">
        <v>18814</v>
      </c>
      <c r="E303">
        <v>61</v>
      </c>
      <c r="F303" s="4">
        <v>4.2744999999999997</v>
      </c>
      <c r="G303" s="66">
        <f t="shared" si="4"/>
        <v>0.3072773642537292</v>
      </c>
    </row>
    <row r="304" spans="2:7" x14ac:dyDescent="0.2">
      <c r="B304" t="s">
        <v>183</v>
      </c>
      <c r="C304" t="s">
        <v>184</v>
      </c>
      <c r="D304" s="1">
        <v>19069</v>
      </c>
      <c r="E304">
        <v>59</v>
      </c>
      <c r="F304" s="4">
        <v>4.2803000000000004</v>
      </c>
      <c r="G304" s="66">
        <f t="shared" si="4"/>
        <v>0.31988078645354534</v>
      </c>
    </row>
    <row r="305" spans="2:7" x14ac:dyDescent="0.2">
      <c r="B305" t="s">
        <v>181</v>
      </c>
      <c r="C305" t="s">
        <v>182</v>
      </c>
      <c r="D305" s="1">
        <v>19098</v>
      </c>
      <c r="E305">
        <v>47</v>
      </c>
      <c r="F305" s="4">
        <v>4.2809999999999997</v>
      </c>
      <c r="G305" s="66">
        <f t="shared" si="4"/>
        <v>0.32131411682136757</v>
      </c>
    </row>
    <row r="306" spans="2:7" x14ac:dyDescent="0.2">
      <c r="B306" t="s">
        <v>179</v>
      </c>
      <c r="C306" t="s">
        <v>180</v>
      </c>
      <c r="D306" s="1">
        <v>19101</v>
      </c>
      <c r="E306">
        <v>81</v>
      </c>
      <c r="F306" s="4">
        <v>4.2811000000000003</v>
      </c>
      <c r="G306" s="66">
        <f t="shared" si="4"/>
        <v>0.32146239237665952</v>
      </c>
    </row>
    <row r="307" spans="2:7" x14ac:dyDescent="0.2">
      <c r="B307" t="s">
        <v>177</v>
      </c>
      <c r="C307" t="s">
        <v>178</v>
      </c>
      <c r="D307" s="1">
        <v>19113</v>
      </c>
      <c r="E307">
        <v>58</v>
      </c>
      <c r="F307" s="4">
        <v>4.2812999999999999</v>
      </c>
      <c r="G307" s="66">
        <f t="shared" si="4"/>
        <v>0.32205549459782734</v>
      </c>
    </row>
    <row r="308" spans="2:7" x14ac:dyDescent="0.2">
      <c r="B308" t="s">
        <v>175</v>
      </c>
      <c r="C308" t="s">
        <v>176</v>
      </c>
      <c r="D308" s="1">
        <v>19604</v>
      </c>
      <c r="E308">
        <v>59</v>
      </c>
      <c r="F308" s="4">
        <v>4.2923</v>
      </c>
      <c r="G308" s="66">
        <f t="shared" si="4"/>
        <v>0.34632326048061057</v>
      </c>
    </row>
    <row r="309" spans="2:7" x14ac:dyDescent="0.2">
      <c r="B309" t="s">
        <v>173</v>
      </c>
      <c r="C309" t="s">
        <v>174</v>
      </c>
      <c r="D309" s="1">
        <v>19706</v>
      </c>
      <c r="E309">
        <v>68</v>
      </c>
      <c r="F309" s="4">
        <v>4.2946</v>
      </c>
      <c r="G309" s="66">
        <f t="shared" si="4"/>
        <v>0.35136462936053703</v>
      </c>
    </row>
    <row r="310" spans="2:7" x14ac:dyDescent="0.2">
      <c r="B310" t="s">
        <v>171</v>
      </c>
      <c r="C310" t="s">
        <v>172</v>
      </c>
      <c r="D310" s="1">
        <v>20100</v>
      </c>
      <c r="E310">
        <v>69</v>
      </c>
      <c r="F310" s="4">
        <v>4.3032000000000004</v>
      </c>
      <c r="G310" s="66">
        <f t="shared" si="4"/>
        <v>0.3708381522888804</v>
      </c>
    </row>
    <row r="311" spans="2:7" x14ac:dyDescent="0.2">
      <c r="B311" t="s">
        <v>169</v>
      </c>
      <c r="C311" t="s">
        <v>170</v>
      </c>
      <c r="D311" s="1">
        <v>20758</v>
      </c>
      <c r="E311">
        <v>54</v>
      </c>
      <c r="F311" s="4">
        <v>4.3171999999999997</v>
      </c>
      <c r="G311" s="66">
        <f t="shared" si="4"/>
        <v>0.40335992408291577</v>
      </c>
    </row>
    <row r="312" spans="2:7" x14ac:dyDescent="0.2">
      <c r="B312" t="s">
        <v>167</v>
      </c>
      <c r="C312" t="s">
        <v>168</v>
      </c>
      <c r="D312" s="1">
        <v>21754</v>
      </c>
      <c r="E312">
        <v>62</v>
      </c>
      <c r="F312" s="4">
        <v>4.3375000000000004</v>
      </c>
      <c r="G312" s="66">
        <f t="shared" si="4"/>
        <v>0.45258740843984469</v>
      </c>
    </row>
    <row r="313" spans="2:7" x14ac:dyDescent="0.2">
      <c r="B313" t="s">
        <v>165</v>
      </c>
      <c r="C313" t="s">
        <v>166</v>
      </c>
      <c r="D313" s="1">
        <v>21903</v>
      </c>
      <c r="E313">
        <v>60</v>
      </c>
      <c r="F313" s="4">
        <v>4.3404999999999996</v>
      </c>
      <c r="G313" s="66">
        <f t="shared" si="4"/>
        <v>0.4599517610193451</v>
      </c>
    </row>
    <row r="314" spans="2:7" x14ac:dyDescent="0.2">
      <c r="B314" t="s">
        <v>163</v>
      </c>
      <c r="C314" t="s">
        <v>164</v>
      </c>
      <c r="D314" s="2">
        <v>22088</v>
      </c>
      <c r="E314">
        <v>46</v>
      </c>
      <c r="F314" s="4">
        <v>4.3441999999999998</v>
      </c>
      <c r="G314" s="66">
        <f t="shared" si="4"/>
        <v>0.46909542026234896</v>
      </c>
    </row>
    <row r="315" spans="2:7" x14ac:dyDescent="0.2">
      <c r="B315" t="s">
        <v>161</v>
      </c>
      <c r="C315" t="s">
        <v>162</v>
      </c>
      <c r="D315" s="1">
        <v>22219</v>
      </c>
      <c r="E315">
        <v>60</v>
      </c>
      <c r="F315" s="4">
        <v>4.3467000000000002</v>
      </c>
      <c r="G315" s="66">
        <f t="shared" si="4"/>
        <v>0.47557011951009764</v>
      </c>
    </row>
    <row r="316" spans="2:7" x14ac:dyDescent="0.2">
      <c r="B316" t="s">
        <v>159</v>
      </c>
      <c r="C316" t="s">
        <v>160</v>
      </c>
      <c r="D316" s="1">
        <v>22804</v>
      </c>
      <c r="E316">
        <v>56</v>
      </c>
      <c r="F316" s="4">
        <v>4.3579999999999997</v>
      </c>
      <c r="G316" s="66">
        <f t="shared" si="4"/>
        <v>0.50448385279202879</v>
      </c>
    </row>
    <row r="317" spans="2:7" x14ac:dyDescent="0.2">
      <c r="B317" t="s">
        <v>157</v>
      </c>
      <c r="C317" t="s">
        <v>158</v>
      </c>
      <c r="D317" s="1">
        <v>23065</v>
      </c>
      <c r="E317">
        <v>62</v>
      </c>
      <c r="F317" s="4">
        <v>4.3630000000000004</v>
      </c>
      <c r="G317" s="66">
        <f t="shared" si="4"/>
        <v>0.51738382610242883</v>
      </c>
    </row>
    <row r="318" spans="2:7" x14ac:dyDescent="0.2">
      <c r="B318" t="s">
        <v>155</v>
      </c>
      <c r="C318" t="s">
        <v>156</v>
      </c>
      <c r="D318" s="1">
        <v>23830</v>
      </c>
      <c r="E318">
        <v>56</v>
      </c>
      <c r="F318" s="4">
        <v>4.3771000000000004</v>
      </c>
      <c r="G318" s="66">
        <f t="shared" si="4"/>
        <v>0.55519409270187725</v>
      </c>
    </row>
    <row r="319" spans="2:7" x14ac:dyDescent="0.2">
      <c r="B319" t="s">
        <v>153</v>
      </c>
      <c r="C319" t="s">
        <v>154</v>
      </c>
      <c r="D319" s="1">
        <v>23997</v>
      </c>
      <c r="E319">
        <v>64</v>
      </c>
      <c r="F319" s="4">
        <v>4.3802000000000003</v>
      </c>
      <c r="G319" s="66">
        <f t="shared" si="4"/>
        <v>0.56344809861312939</v>
      </c>
    </row>
    <row r="320" spans="2:7" x14ac:dyDescent="0.2">
      <c r="B320" t="s">
        <v>151</v>
      </c>
      <c r="C320" t="s">
        <v>152</v>
      </c>
      <c r="D320" s="1">
        <v>24195</v>
      </c>
      <c r="E320">
        <v>65</v>
      </c>
      <c r="F320" s="4">
        <v>4.3837000000000002</v>
      </c>
      <c r="G320" s="66">
        <f t="shared" si="4"/>
        <v>0.57323428526239839</v>
      </c>
    </row>
    <row r="321" spans="2:7" x14ac:dyDescent="0.2">
      <c r="B321" t="s">
        <v>149</v>
      </c>
      <c r="C321" t="s">
        <v>150</v>
      </c>
      <c r="D321" s="1">
        <v>24240</v>
      </c>
      <c r="E321">
        <v>55</v>
      </c>
      <c r="F321" s="4">
        <v>4.3845000000000001</v>
      </c>
      <c r="G321" s="66">
        <f t="shared" si="4"/>
        <v>0.57545841859177771</v>
      </c>
    </row>
    <row r="322" spans="2:7" x14ac:dyDescent="0.2">
      <c r="B322" t="s">
        <v>147</v>
      </c>
      <c r="C322" t="s">
        <v>148</v>
      </c>
      <c r="D322" s="1">
        <v>24970</v>
      </c>
      <c r="E322">
        <v>57</v>
      </c>
      <c r="F322" s="4">
        <v>4.3974000000000002</v>
      </c>
      <c r="G322" s="66">
        <f t="shared" si="4"/>
        <v>0.61153880371281999</v>
      </c>
    </row>
    <row r="323" spans="2:7" x14ac:dyDescent="0.2">
      <c r="B323" t="s">
        <v>145</v>
      </c>
      <c r="C323" t="s">
        <v>146</v>
      </c>
      <c r="D323" s="1">
        <v>25315</v>
      </c>
      <c r="E323">
        <v>63</v>
      </c>
      <c r="F323" s="4">
        <v>4.4034000000000004</v>
      </c>
      <c r="G323" s="66">
        <f t="shared" si="4"/>
        <v>0.62859049257139477</v>
      </c>
    </row>
    <row r="324" spans="2:7" x14ac:dyDescent="0.2">
      <c r="B324" t="s">
        <v>143</v>
      </c>
      <c r="C324" t="s">
        <v>144</v>
      </c>
      <c r="D324" s="1">
        <v>25773</v>
      </c>
      <c r="E324">
        <v>66</v>
      </c>
      <c r="F324" s="4">
        <v>4.4112</v>
      </c>
      <c r="G324" s="66">
        <f t="shared" ref="G324:G365" si="5">STANDARDIZE(D324,12596.98,20232.6)</f>
        <v>0.6512272273459665</v>
      </c>
    </row>
    <row r="325" spans="2:7" x14ac:dyDescent="0.2">
      <c r="B325" t="s">
        <v>141</v>
      </c>
      <c r="C325" t="s">
        <v>142</v>
      </c>
      <c r="D325" s="1">
        <v>25970</v>
      </c>
      <c r="E325">
        <v>52</v>
      </c>
      <c r="F325" s="4">
        <v>4.4145000000000003</v>
      </c>
      <c r="G325" s="66">
        <f t="shared" si="5"/>
        <v>0.66096398881013818</v>
      </c>
    </row>
    <row r="326" spans="2:7" x14ac:dyDescent="0.2">
      <c r="B326" t="s">
        <v>139</v>
      </c>
      <c r="C326" t="s">
        <v>140</v>
      </c>
      <c r="D326" s="1">
        <v>26260</v>
      </c>
      <c r="E326">
        <v>71</v>
      </c>
      <c r="F326" s="4">
        <v>4.4192999999999998</v>
      </c>
      <c r="G326" s="66">
        <f t="shared" si="5"/>
        <v>0.67529729248836046</v>
      </c>
    </row>
    <row r="327" spans="2:7" x14ac:dyDescent="0.2">
      <c r="B327" t="s">
        <v>137</v>
      </c>
      <c r="C327" t="s">
        <v>138</v>
      </c>
      <c r="D327" s="1">
        <v>26721</v>
      </c>
      <c r="E327">
        <v>59</v>
      </c>
      <c r="F327" s="4">
        <v>4.4268999999999998</v>
      </c>
      <c r="G327" s="66">
        <f t="shared" si="5"/>
        <v>0.69808230281822414</v>
      </c>
    </row>
    <row r="328" spans="2:7" x14ac:dyDescent="0.2">
      <c r="B328" t="s">
        <v>135</v>
      </c>
      <c r="C328" t="s">
        <v>136</v>
      </c>
      <c r="D328" s="1">
        <v>29144</v>
      </c>
      <c r="E328">
        <v>60</v>
      </c>
      <c r="F328" s="4">
        <v>4.4645000000000001</v>
      </c>
      <c r="G328" s="66">
        <f t="shared" si="5"/>
        <v>0.81783952630902612</v>
      </c>
    </row>
    <row r="329" spans="2:7" x14ac:dyDescent="0.2">
      <c r="B329" t="s">
        <v>133</v>
      </c>
      <c r="C329" t="s">
        <v>134</v>
      </c>
      <c r="D329" s="1">
        <v>31155</v>
      </c>
      <c r="E329">
        <v>56</v>
      </c>
      <c r="F329" s="4">
        <v>4.4935</v>
      </c>
      <c r="G329" s="66">
        <f t="shared" si="5"/>
        <v>0.917233573539733</v>
      </c>
    </row>
    <row r="330" spans="2:7" x14ac:dyDescent="0.2">
      <c r="B330" t="s">
        <v>131</v>
      </c>
      <c r="C330" t="s">
        <v>132</v>
      </c>
      <c r="D330" s="1">
        <v>31430</v>
      </c>
      <c r="E330">
        <v>62</v>
      </c>
      <c r="F330" s="4">
        <v>4.4973000000000001</v>
      </c>
      <c r="G330" s="66">
        <f t="shared" si="5"/>
        <v>0.93082549944149551</v>
      </c>
    </row>
    <row r="331" spans="2:7" x14ac:dyDescent="0.2">
      <c r="B331" t="s">
        <v>129</v>
      </c>
      <c r="C331" t="s">
        <v>130</v>
      </c>
      <c r="D331" s="1">
        <v>31825</v>
      </c>
      <c r="E331">
        <v>64</v>
      </c>
      <c r="F331" s="4">
        <v>4.5027999999999997</v>
      </c>
      <c r="G331" s="66">
        <f t="shared" si="5"/>
        <v>0.95034844755493619</v>
      </c>
    </row>
    <row r="332" spans="2:7" x14ac:dyDescent="0.2">
      <c r="B332" t="s">
        <v>127</v>
      </c>
      <c r="C332" t="s">
        <v>128</v>
      </c>
      <c r="D332" s="1">
        <v>32633</v>
      </c>
      <c r="E332">
        <v>63</v>
      </c>
      <c r="F332" s="4">
        <v>4.5137</v>
      </c>
      <c r="G332" s="66">
        <f t="shared" si="5"/>
        <v>0.99028399711356929</v>
      </c>
    </row>
    <row r="333" spans="2:7" x14ac:dyDescent="0.2">
      <c r="B333" t="s">
        <v>125</v>
      </c>
      <c r="C333" t="s">
        <v>126</v>
      </c>
      <c r="D333" s="1">
        <v>32929</v>
      </c>
      <c r="E333">
        <v>42</v>
      </c>
      <c r="F333" s="4">
        <v>4.5175999999999998</v>
      </c>
      <c r="G333" s="66">
        <f t="shared" si="5"/>
        <v>1.0049138519023755</v>
      </c>
    </row>
    <row r="334" spans="2:7" x14ac:dyDescent="0.2">
      <c r="B334" t="s">
        <v>123</v>
      </c>
      <c r="C334" t="s">
        <v>124</v>
      </c>
      <c r="D334" s="1">
        <v>33436</v>
      </c>
      <c r="E334">
        <v>61</v>
      </c>
      <c r="F334" s="4">
        <v>4.5242000000000004</v>
      </c>
      <c r="G334" s="66">
        <f t="shared" si="5"/>
        <v>1.0299724207467158</v>
      </c>
    </row>
    <row r="335" spans="2:7" x14ac:dyDescent="0.2">
      <c r="B335" t="s">
        <v>121</v>
      </c>
      <c r="C335" t="s">
        <v>122</v>
      </c>
      <c r="D335" s="1">
        <v>33713</v>
      </c>
      <c r="E335">
        <v>61</v>
      </c>
      <c r="F335" s="4">
        <v>4.5278</v>
      </c>
      <c r="G335" s="66">
        <f t="shared" si="5"/>
        <v>1.0436631970186729</v>
      </c>
    </row>
    <row r="336" spans="2:7" x14ac:dyDescent="0.2">
      <c r="B336" t="s">
        <v>119</v>
      </c>
      <c r="C336" t="s">
        <v>120</v>
      </c>
      <c r="D336" s="1">
        <v>33905</v>
      </c>
      <c r="E336">
        <v>60</v>
      </c>
      <c r="F336" s="4">
        <v>4.5303000000000004</v>
      </c>
      <c r="G336" s="66">
        <f t="shared" si="5"/>
        <v>1.053152832557358</v>
      </c>
    </row>
    <row r="337" spans="2:7" x14ac:dyDescent="0.2">
      <c r="B337" t="s">
        <v>117</v>
      </c>
      <c r="C337" t="s">
        <v>118</v>
      </c>
      <c r="D337" s="1">
        <v>34219</v>
      </c>
      <c r="E337">
        <v>59</v>
      </c>
      <c r="F337" s="4">
        <v>4.5343</v>
      </c>
      <c r="G337" s="66">
        <f t="shared" si="5"/>
        <v>1.0686723406779159</v>
      </c>
    </row>
    <row r="338" spans="2:7" x14ac:dyDescent="0.2">
      <c r="B338" t="s">
        <v>115</v>
      </c>
      <c r="C338" t="s">
        <v>116</v>
      </c>
      <c r="D338" s="1">
        <v>34352</v>
      </c>
      <c r="E338">
        <v>58</v>
      </c>
      <c r="F338" s="4">
        <v>4.5359999999999996</v>
      </c>
      <c r="G338" s="66">
        <f t="shared" si="5"/>
        <v>1.0752458902958593</v>
      </c>
    </row>
    <row r="339" spans="2:7" x14ac:dyDescent="0.2">
      <c r="B339" t="s">
        <v>113</v>
      </c>
      <c r="C339" t="s">
        <v>114</v>
      </c>
      <c r="D339" s="1">
        <v>34400</v>
      </c>
      <c r="E339">
        <v>62</v>
      </c>
      <c r="F339" s="4">
        <v>4.5366</v>
      </c>
      <c r="G339" s="66">
        <f t="shared" si="5"/>
        <v>1.0776182991805305</v>
      </c>
    </row>
    <row r="340" spans="2:7" x14ac:dyDescent="0.2">
      <c r="B340" t="s">
        <v>111</v>
      </c>
      <c r="C340" t="s">
        <v>112</v>
      </c>
      <c r="D340" s="1">
        <v>34562</v>
      </c>
      <c r="E340">
        <v>62</v>
      </c>
      <c r="F340" s="4">
        <v>4.5385999999999997</v>
      </c>
      <c r="G340" s="66">
        <f t="shared" si="5"/>
        <v>1.0856251791662961</v>
      </c>
    </row>
    <row r="341" spans="2:7" x14ac:dyDescent="0.2">
      <c r="B341" t="s">
        <v>109</v>
      </c>
      <c r="C341" t="s">
        <v>110</v>
      </c>
      <c r="D341" s="1">
        <v>36410</v>
      </c>
      <c r="E341">
        <v>60</v>
      </c>
      <c r="F341" s="4">
        <v>4.5612000000000004</v>
      </c>
      <c r="G341" s="66">
        <f t="shared" si="5"/>
        <v>1.1769629212261401</v>
      </c>
    </row>
    <row r="342" spans="2:7" x14ac:dyDescent="0.2">
      <c r="B342" t="s">
        <v>107</v>
      </c>
      <c r="C342" t="s">
        <v>108</v>
      </c>
      <c r="D342" s="1">
        <v>37787</v>
      </c>
      <c r="E342">
        <v>64</v>
      </c>
      <c r="F342" s="4">
        <v>4.5773000000000001</v>
      </c>
      <c r="G342" s="66">
        <f t="shared" si="5"/>
        <v>1.2450214011051473</v>
      </c>
    </row>
    <row r="343" spans="2:7" x14ac:dyDescent="0.2">
      <c r="B343" t="s">
        <v>105</v>
      </c>
      <c r="C343" t="s">
        <v>106</v>
      </c>
      <c r="D343" s="1">
        <v>38149</v>
      </c>
      <c r="E343">
        <v>60</v>
      </c>
      <c r="F343" s="4">
        <v>4.5815000000000001</v>
      </c>
      <c r="G343" s="66">
        <f t="shared" si="5"/>
        <v>1.2629133181103764</v>
      </c>
    </row>
    <row r="344" spans="2:7" x14ac:dyDescent="0.2">
      <c r="B344" t="s">
        <v>103</v>
      </c>
      <c r="C344" t="s">
        <v>104</v>
      </c>
      <c r="D344" s="1">
        <v>38234</v>
      </c>
      <c r="E344">
        <v>63</v>
      </c>
      <c r="F344" s="4">
        <v>4.5823999999999998</v>
      </c>
      <c r="G344" s="66">
        <f t="shared" si="5"/>
        <v>1.2671144588436485</v>
      </c>
    </row>
    <row r="345" spans="2:7" x14ac:dyDescent="0.2">
      <c r="B345" t="s">
        <v>101</v>
      </c>
      <c r="C345" t="s">
        <v>102</v>
      </c>
      <c r="D345" s="1">
        <v>38335</v>
      </c>
      <c r="E345">
        <v>56</v>
      </c>
      <c r="F345" s="4">
        <v>4.5835999999999997</v>
      </c>
      <c r="G345" s="66">
        <f t="shared" si="5"/>
        <v>1.2721064025384776</v>
      </c>
    </row>
    <row r="346" spans="2:7" x14ac:dyDescent="0.2">
      <c r="B346" t="s">
        <v>99</v>
      </c>
      <c r="C346" t="s">
        <v>100</v>
      </c>
      <c r="D346" s="1">
        <v>38584</v>
      </c>
      <c r="E346">
        <v>60</v>
      </c>
      <c r="F346" s="4">
        <v>4.5864000000000003</v>
      </c>
      <c r="G346" s="66">
        <f t="shared" si="5"/>
        <v>1.2844132736277099</v>
      </c>
    </row>
    <row r="347" spans="2:7" x14ac:dyDescent="0.2">
      <c r="B347" t="s">
        <v>97</v>
      </c>
      <c r="C347" t="s">
        <v>98</v>
      </c>
      <c r="D347" s="1">
        <v>38816</v>
      </c>
      <c r="E347">
        <v>59</v>
      </c>
      <c r="F347" s="4">
        <v>4.5890000000000004</v>
      </c>
      <c r="G347" s="66">
        <f t="shared" si="5"/>
        <v>1.2958799165702877</v>
      </c>
    </row>
    <row r="348" spans="2:7" x14ac:dyDescent="0.2">
      <c r="B348" t="s">
        <v>95</v>
      </c>
      <c r="C348" t="s">
        <v>96</v>
      </c>
      <c r="D348" s="1">
        <v>40132</v>
      </c>
      <c r="E348">
        <v>59</v>
      </c>
      <c r="F348" s="4">
        <v>4.6035000000000004</v>
      </c>
      <c r="G348" s="66">
        <f t="shared" si="5"/>
        <v>1.3609234601583584</v>
      </c>
    </row>
    <row r="349" spans="2:7" x14ac:dyDescent="0.2">
      <c r="B349" t="s">
        <v>93</v>
      </c>
      <c r="C349" t="s">
        <v>94</v>
      </c>
      <c r="D349" s="1">
        <v>40178</v>
      </c>
      <c r="E349">
        <v>55</v>
      </c>
      <c r="F349" s="4">
        <v>4.6040000000000001</v>
      </c>
      <c r="G349" s="66">
        <f t="shared" si="5"/>
        <v>1.363197018672835</v>
      </c>
    </row>
    <row r="350" spans="2:7" x14ac:dyDescent="0.2">
      <c r="B350" t="s">
        <v>91</v>
      </c>
      <c r="C350" t="s">
        <v>92</v>
      </c>
      <c r="D350" s="1">
        <v>42747</v>
      </c>
      <c r="E350">
        <v>53</v>
      </c>
      <c r="F350" s="4">
        <v>4.6308999999999996</v>
      </c>
      <c r="G350" s="66">
        <f t="shared" si="5"/>
        <v>1.4901703191878455</v>
      </c>
    </row>
    <row r="351" spans="2:7" x14ac:dyDescent="0.2">
      <c r="B351" t="s">
        <v>89</v>
      </c>
      <c r="C351" t="s">
        <v>90</v>
      </c>
      <c r="D351" s="1">
        <v>44422</v>
      </c>
      <c r="E351">
        <v>71</v>
      </c>
      <c r="F351" s="4">
        <v>4.6475999999999997</v>
      </c>
      <c r="G351" s="66">
        <f t="shared" si="5"/>
        <v>1.5729575042258535</v>
      </c>
    </row>
    <row r="352" spans="2:7" x14ac:dyDescent="0.2">
      <c r="B352" t="s">
        <v>87</v>
      </c>
      <c r="C352" t="s">
        <v>88</v>
      </c>
      <c r="D352" s="1">
        <v>44875</v>
      </c>
      <c r="E352">
        <v>68</v>
      </c>
      <c r="F352" s="4">
        <v>4.6520000000000001</v>
      </c>
      <c r="G352" s="66">
        <f t="shared" si="5"/>
        <v>1.5953471130749386</v>
      </c>
    </row>
    <row r="353" spans="2:7" x14ac:dyDescent="0.2">
      <c r="B353" t="s">
        <v>85</v>
      </c>
      <c r="C353" t="s">
        <v>86</v>
      </c>
      <c r="D353" s="1">
        <v>45804</v>
      </c>
      <c r="E353">
        <v>60</v>
      </c>
      <c r="F353" s="4">
        <v>4.6608999999999998</v>
      </c>
      <c r="G353" s="66">
        <f t="shared" si="5"/>
        <v>1.6412631100303474</v>
      </c>
    </row>
    <row r="354" spans="2:7" x14ac:dyDescent="0.2">
      <c r="B354" t="s">
        <v>83</v>
      </c>
      <c r="C354" t="s">
        <v>84</v>
      </c>
      <c r="D354" s="1">
        <v>50240</v>
      </c>
      <c r="E354">
        <v>64</v>
      </c>
      <c r="F354" s="4">
        <v>4.7009999999999996</v>
      </c>
      <c r="G354" s="66">
        <f t="shared" si="5"/>
        <v>1.8605132311220509</v>
      </c>
    </row>
    <row r="355" spans="2:7" x14ac:dyDescent="0.2">
      <c r="B355" t="s">
        <v>81</v>
      </c>
      <c r="C355" t="s">
        <v>82</v>
      </c>
      <c r="D355" s="3">
        <v>53083</v>
      </c>
      <c r="E355">
        <v>61</v>
      </c>
      <c r="F355" s="4">
        <v>4.7249999999999996</v>
      </c>
      <c r="G355" s="66">
        <f t="shared" si="5"/>
        <v>2.0010290323537263</v>
      </c>
    </row>
    <row r="356" spans="2:7" x14ac:dyDescent="0.2">
      <c r="B356" t="s">
        <v>79</v>
      </c>
      <c r="C356" t="s">
        <v>80</v>
      </c>
      <c r="D356" s="1">
        <v>56660</v>
      </c>
      <c r="E356">
        <v>54</v>
      </c>
      <c r="F356" s="4">
        <v>4.7533000000000003</v>
      </c>
      <c r="G356" s="66">
        <f t="shared" si="5"/>
        <v>2.1778229194468337</v>
      </c>
    </row>
    <row r="357" spans="2:7" x14ac:dyDescent="0.2">
      <c r="B357" t="s">
        <v>77</v>
      </c>
      <c r="C357" t="s">
        <v>78</v>
      </c>
      <c r="D357" s="1">
        <v>56956</v>
      </c>
      <c r="E357">
        <v>66</v>
      </c>
      <c r="F357" s="4">
        <v>4.7554999999999996</v>
      </c>
      <c r="G357" s="66">
        <f t="shared" si="5"/>
        <v>2.1924527742356399</v>
      </c>
    </row>
    <row r="358" spans="2:7" x14ac:dyDescent="0.2">
      <c r="B358" t="s">
        <v>75</v>
      </c>
      <c r="C358" t="s">
        <v>76</v>
      </c>
      <c r="D358" s="1">
        <v>64136</v>
      </c>
      <c r="E358">
        <v>70</v>
      </c>
      <c r="F358" s="4">
        <v>4.8071000000000002</v>
      </c>
      <c r="G358" s="66">
        <f t="shared" si="5"/>
        <v>2.5473256032343845</v>
      </c>
    </row>
    <row r="359" spans="2:7" x14ac:dyDescent="0.2">
      <c r="B359" t="s">
        <v>73</v>
      </c>
      <c r="C359" t="s">
        <v>74</v>
      </c>
      <c r="D359" s="1">
        <v>77864</v>
      </c>
      <c r="E359">
        <v>56</v>
      </c>
      <c r="F359" s="4">
        <v>4.8913000000000002</v>
      </c>
      <c r="G359" s="67">
        <f t="shared" si="5"/>
        <v>3.2258345442503686</v>
      </c>
    </row>
    <row r="360" spans="2:7" x14ac:dyDescent="0.2">
      <c r="B360" t="s">
        <v>71</v>
      </c>
      <c r="C360" t="s">
        <v>72</v>
      </c>
      <c r="D360" s="1">
        <v>86481</v>
      </c>
      <c r="E360">
        <v>59</v>
      </c>
      <c r="F360" s="4">
        <v>4.9368999999999996</v>
      </c>
      <c r="G360" s="67">
        <f t="shared" si="5"/>
        <v>3.6517313642339597</v>
      </c>
    </row>
    <row r="361" spans="2:7" x14ac:dyDescent="0.2">
      <c r="B361" t="s">
        <v>69</v>
      </c>
      <c r="C361" t="s">
        <v>70</v>
      </c>
      <c r="D361" s="1">
        <v>88712</v>
      </c>
      <c r="E361">
        <v>63</v>
      </c>
      <c r="F361" s="4">
        <v>4.9480000000000004</v>
      </c>
      <c r="G361" s="67">
        <f t="shared" si="5"/>
        <v>3.7619989521860764</v>
      </c>
    </row>
    <row r="362" spans="2:7" x14ac:dyDescent="0.2">
      <c r="B362" t="s">
        <v>67</v>
      </c>
      <c r="C362" t="s">
        <v>68</v>
      </c>
      <c r="D362" s="2">
        <v>92116</v>
      </c>
      <c r="E362">
        <v>77</v>
      </c>
      <c r="F362" s="4">
        <v>4.9642999999999997</v>
      </c>
      <c r="G362" s="67">
        <f t="shared" si="5"/>
        <v>3.9302422822573475</v>
      </c>
    </row>
    <row r="363" spans="2:7" x14ac:dyDescent="0.2">
      <c r="B363" t="s">
        <v>65</v>
      </c>
      <c r="C363" t="s">
        <v>66</v>
      </c>
      <c r="D363" s="1">
        <v>124774</v>
      </c>
      <c r="E363">
        <v>57</v>
      </c>
      <c r="F363" s="4">
        <v>5.0960999999999999</v>
      </c>
      <c r="G363" s="67">
        <f t="shared" si="5"/>
        <v>5.544369977165565</v>
      </c>
    </row>
    <row r="364" spans="2:7" x14ac:dyDescent="0.2">
      <c r="B364" t="s">
        <v>63</v>
      </c>
      <c r="C364" t="s">
        <v>64</v>
      </c>
      <c r="D364" s="1">
        <v>156168</v>
      </c>
      <c r="E364">
        <v>63</v>
      </c>
      <c r="F364" s="4">
        <v>5.1936</v>
      </c>
      <c r="G364" s="67">
        <f t="shared" si="5"/>
        <v>7.0960242381107719</v>
      </c>
    </row>
    <row r="365" spans="2:7" x14ac:dyDescent="0.2">
      <c r="B365" t="s">
        <v>61</v>
      </c>
      <c r="C365" t="s">
        <v>62</v>
      </c>
      <c r="D365" s="1">
        <v>230554</v>
      </c>
      <c r="E365">
        <v>62</v>
      </c>
      <c r="F365" s="4">
        <v>5.3628</v>
      </c>
      <c r="G365" s="67">
        <f t="shared" si="5"/>
        <v>10.772566056759883</v>
      </c>
    </row>
  </sheetData>
  <sortState ref="B4:G365">
    <sortCondition ref="D4:D365"/>
  </sortState>
  <phoneticPr fontId="1" type="noConversion"/>
  <pageMargins left="0.75" right="0.75" top="1" bottom="1" header="0.5" footer="0.5"/>
  <pageSetup scale="90" orientation="landscape" horizontalDpi="4294967293" verticalDpi="4294967293" r:id="rId1"/>
  <headerFooter alignWithMargins="0">
    <oddFooter>&amp;LCEO Compensation Database - Page &amp;P of &amp;N&amp;CPrinted &amp;D&amp;RDoane/Seward</oddFooter>
  </headerFooter>
  <rowBreaks count="1" manualBreakCount="1">
    <brk id="366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5"/>
  <sheetViews>
    <sheetView zoomScaleNormal="100" workbookViewId="0">
      <selection activeCell="A39" sqref="A39"/>
    </sheetView>
  </sheetViews>
  <sheetFormatPr defaultRowHeight="12.75" x14ac:dyDescent="0.2"/>
  <cols>
    <col min="1" max="1" width="4.42578125" customWidth="1"/>
    <col min="3" max="3" width="22.5703125" bestFit="1" customWidth="1"/>
    <col min="4" max="4" width="24.28515625" customWidth="1"/>
    <col min="5" max="5" width="18.85546875" bestFit="1" customWidth="1"/>
    <col min="6" max="6" width="7" customWidth="1"/>
    <col min="7" max="7" width="16.5703125" bestFit="1" customWidth="1"/>
  </cols>
  <sheetData>
    <row r="1" spans="2:8" ht="15" x14ac:dyDescent="0.2">
      <c r="C1" s="69" t="s">
        <v>727</v>
      </c>
    </row>
    <row r="3" spans="2:8" ht="12" customHeight="1" x14ac:dyDescent="0.2">
      <c r="B3" s="73" t="s">
        <v>791</v>
      </c>
      <c r="C3" s="70" t="s">
        <v>777</v>
      </c>
      <c r="D3" s="70" t="s">
        <v>58</v>
      </c>
      <c r="E3" s="71" t="s">
        <v>59</v>
      </c>
      <c r="F3" s="71" t="s">
        <v>60</v>
      </c>
      <c r="G3" s="71" t="s">
        <v>726</v>
      </c>
      <c r="H3" s="71" t="s">
        <v>790</v>
      </c>
    </row>
    <row r="4" spans="2:8" x14ac:dyDescent="0.2">
      <c r="B4" s="68">
        <v>0.18167302202521096</v>
      </c>
      <c r="C4" t="s">
        <v>310</v>
      </c>
      <c r="D4" t="s">
        <v>311</v>
      </c>
      <c r="E4" s="1">
        <v>10312</v>
      </c>
      <c r="F4">
        <v>55</v>
      </c>
      <c r="G4" s="4">
        <v>4.0133000000000001</v>
      </c>
      <c r="H4" s="66">
        <f t="shared" ref="H4:H67" si="0">STANDARDIZE(E4,12596.98,20232.6)</f>
        <v>-0.11293555944367011</v>
      </c>
    </row>
    <row r="5" spans="2:8" x14ac:dyDescent="0.2">
      <c r="B5" s="68">
        <v>0.41339198159159674</v>
      </c>
      <c r="C5" t="s">
        <v>520</v>
      </c>
      <c r="D5" t="s">
        <v>521</v>
      </c>
      <c r="E5" s="1">
        <v>4417</v>
      </c>
      <c r="F5">
        <v>50</v>
      </c>
      <c r="G5" s="4">
        <v>3.6450999999999998</v>
      </c>
      <c r="H5" s="66">
        <f t="shared" si="0"/>
        <v>-0.40429702559236086</v>
      </c>
    </row>
    <row r="6" spans="2:8" x14ac:dyDescent="0.2">
      <c r="B6" s="68">
        <v>0.79839930488185806</v>
      </c>
      <c r="C6" t="s">
        <v>193</v>
      </c>
      <c r="D6" t="s">
        <v>194</v>
      </c>
      <c r="E6" s="1">
        <v>18005</v>
      </c>
      <c r="F6">
        <v>49</v>
      </c>
      <c r="G6" s="4">
        <v>4.2553999999999998</v>
      </c>
      <c r="H6" s="66">
        <f t="shared" si="0"/>
        <v>0.26729238950999873</v>
      </c>
    </row>
    <row r="7" spans="2:8" x14ac:dyDescent="0.2">
      <c r="B7" s="68">
        <v>0.96481056528080966</v>
      </c>
      <c r="C7" t="s">
        <v>690</v>
      </c>
      <c r="D7" t="s">
        <v>691</v>
      </c>
      <c r="E7" s="1">
        <v>2276</v>
      </c>
      <c r="F7">
        <v>59</v>
      </c>
      <c r="G7" s="4">
        <v>3.3572000000000002</v>
      </c>
      <c r="H7" s="66">
        <f t="shared" si="0"/>
        <v>-0.51011634688571905</v>
      </c>
    </row>
    <row r="8" spans="2:8" x14ac:dyDescent="0.2">
      <c r="B8" s="68">
        <v>0.43662184636186674</v>
      </c>
      <c r="C8" t="s">
        <v>642</v>
      </c>
      <c r="D8" t="s">
        <v>643</v>
      </c>
      <c r="E8" s="1">
        <v>2849</v>
      </c>
      <c r="F8">
        <v>47</v>
      </c>
      <c r="G8" s="4">
        <v>3.4546999999999999</v>
      </c>
      <c r="H8" s="66">
        <f t="shared" si="0"/>
        <v>-0.48179571582495578</v>
      </c>
    </row>
    <row r="9" spans="2:8" x14ac:dyDescent="0.2">
      <c r="B9" s="68">
        <v>0.66722944286626373</v>
      </c>
      <c r="C9" t="s">
        <v>161</v>
      </c>
      <c r="D9" t="s">
        <v>162</v>
      </c>
      <c r="E9" s="1">
        <v>22219</v>
      </c>
      <c r="F9">
        <v>60</v>
      </c>
      <c r="G9" s="4">
        <v>4.3467000000000002</v>
      </c>
      <c r="H9" s="66">
        <f t="shared" si="0"/>
        <v>0.47557011951009764</v>
      </c>
    </row>
    <row r="10" spans="2:8" x14ac:dyDescent="0.2">
      <c r="B10" s="68">
        <v>0.20436688303817896</v>
      </c>
      <c r="C10" t="s">
        <v>241</v>
      </c>
      <c r="D10" t="s">
        <v>242</v>
      </c>
      <c r="E10" s="1">
        <v>13624</v>
      </c>
      <c r="F10">
        <v>44</v>
      </c>
      <c r="G10" s="4">
        <v>4.1342999999999996</v>
      </c>
      <c r="H10" s="66">
        <f t="shared" si="0"/>
        <v>5.0760653598647752E-2</v>
      </c>
    </row>
    <row r="11" spans="2:8" x14ac:dyDescent="0.2">
      <c r="B11" s="68">
        <v>0.10070215190534093</v>
      </c>
      <c r="C11" t="s">
        <v>352</v>
      </c>
      <c r="D11" t="s">
        <v>353</v>
      </c>
      <c r="E11" s="1">
        <v>8558</v>
      </c>
      <c r="F11">
        <v>53</v>
      </c>
      <c r="G11" s="4">
        <v>3.9323999999999999</v>
      </c>
      <c r="H11" s="66">
        <f t="shared" si="0"/>
        <v>-0.19962733410436623</v>
      </c>
    </row>
    <row r="12" spans="2:8" x14ac:dyDescent="0.2">
      <c r="B12" s="68">
        <v>0.22458746261680962</v>
      </c>
      <c r="C12" t="s">
        <v>554</v>
      </c>
      <c r="D12" t="s">
        <v>555</v>
      </c>
      <c r="E12" s="1">
        <v>3702</v>
      </c>
      <c r="F12">
        <v>54</v>
      </c>
      <c r="G12" s="4">
        <v>3.5684</v>
      </c>
      <c r="H12" s="66">
        <f t="shared" si="0"/>
        <v>-0.43963603293694337</v>
      </c>
    </row>
    <row r="13" spans="2:8" x14ac:dyDescent="0.2">
      <c r="B13" s="68">
        <v>0.21002630957402157</v>
      </c>
      <c r="C13" t="s">
        <v>400</v>
      </c>
      <c r="D13" t="s">
        <v>401</v>
      </c>
      <c r="E13" s="1">
        <v>6979</v>
      </c>
      <c r="F13">
        <v>56</v>
      </c>
      <c r="G13" s="4">
        <v>3.8437999999999999</v>
      </c>
      <c r="H13" s="66">
        <f t="shared" si="0"/>
        <v>-0.27766970137303165</v>
      </c>
    </row>
    <row r="14" spans="2:8" x14ac:dyDescent="0.2">
      <c r="B14" s="68">
        <v>0.82505831041224997</v>
      </c>
      <c r="C14" t="s">
        <v>446</v>
      </c>
      <c r="D14" t="s">
        <v>447</v>
      </c>
      <c r="E14" s="1">
        <v>5991</v>
      </c>
      <c r="F14">
        <v>61</v>
      </c>
      <c r="G14" s="4">
        <v>3.7774999999999999</v>
      </c>
      <c r="H14" s="66">
        <f t="shared" si="0"/>
        <v>-0.32650178424918203</v>
      </c>
    </row>
    <row r="15" spans="2:8" x14ac:dyDescent="0.2">
      <c r="B15" s="68">
        <v>0.2292079852100205</v>
      </c>
      <c r="C15" t="s">
        <v>672</v>
      </c>
      <c r="D15" t="s">
        <v>673</v>
      </c>
      <c r="E15" s="1">
        <v>2426</v>
      </c>
      <c r="F15">
        <v>52</v>
      </c>
      <c r="G15" s="4">
        <v>3.3849</v>
      </c>
      <c r="H15" s="66">
        <f t="shared" si="0"/>
        <v>-0.50270256912112132</v>
      </c>
    </row>
    <row r="16" spans="2:8" x14ac:dyDescent="0.2">
      <c r="B16" s="68">
        <v>0.48301803513929098</v>
      </c>
      <c r="C16" t="s">
        <v>137</v>
      </c>
      <c r="D16" t="s">
        <v>138</v>
      </c>
      <c r="E16" s="1">
        <v>26721</v>
      </c>
      <c r="F16">
        <v>59</v>
      </c>
      <c r="G16" s="4">
        <v>4.4268999999999998</v>
      </c>
      <c r="H16" s="66">
        <f t="shared" si="0"/>
        <v>0.69808230281822414</v>
      </c>
    </row>
    <row r="17" spans="2:8" x14ac:dyDescent="0.2">
      <c r="B17" s="68">
        <v>0.17434901310869144</v>
      </c>
      <c r="C17" t="s">
        <v>490</v>
      </c>
      <c r="D17" t="s">
        <v>491</v>
      </c>
      <c r="E17" s="1">
        <v>4870</v>
      </c>
      <c r="F17">
        <v>42</v>
      </c>
      <c r="G17" s="4">
        <v>3.6875</v>
      </c>
      <c r="H17" s="66">
        <f t="shared" si="0"/>
        <v>-0.38190741674327572</v>
      </c>
    </row>
    <row r="18" spans="2:8" x14ac:dyDescent="0.2">
      <c r="B18" s="68">
        <v>0.65528314286493627</v>
      </c>
      <c r="C18" t="s">
        <v>416</v>
      </c>
      <c r="D18" t="s">
        <v>417</v>
      </c>
      <c r="E18" s="1">
        <v>6678</v>
      </c>
      <c r="F18">
        <v>50</v>
      </c>
      <c r="G18" s="4">
        <v>3.8246000000000002</v>
      </c>
      <c r="H18" s="66">
        <f t="shared" si="0"/>
        <v>-0.29254668208732443</v>
      </c>
    </row>
    <row r="19" spans="2:8" x14ac:dyDescent="0.2">
      <c r="B19" s="68">
        <v>0.91305436806659457</v>
      </c>
      <c r="C19" t="s">
        <v>54</v>
      </c>
      <c r="D19" t="s">
        <v>55</v>
      </c>
      <c r="E19" s="1">
        <v>82</v>
      </c>
      <c r="F19">
        <v>41</v>
      </c>
      <c r="G19" s="4">
        <v>1.9137999999999999</v>
      </c>
      <c r="H19" s="66">
        <f t="shared" si="0"/>
        <v>-0.61855520298923516</v>
      </c>
    </row>
    <row r="20" spans="2:8" x14ac:dyDescent="0.2">
      <c r="B20" s="68">
        <v>0.23238249204799555</v>
      </c>
      <c r="C20" t="s">
        <v>542</v>
      </c>
      <c r="D20" t="s">
        <v>543</v>
      </c>
      <c r="E20" s="1">
        <v>3912</v>
      </c>
      <c r="F20">
        <v>51</v>
      </c>
      <c r="G20" s="4">
        <v>3.5924</v>
      </c>
      <c r="H20" s="66">
        <f t="shared" si="0"/>
        <v>-0.42925674406650655</v>
      </c>
    </row>
    <row r="21" spans="2:8" x14ac:dyDescent="0.2">
      <c r="B21" s="68">
        <v>9.5407400956580068E-2</v>
      </c>
      <c r="C21" t="s">
        <v>187</v>
      </c>
      <c r="D21" t="s">
        <v>188</v>
      </c>
      <c r="E21" s="1">
        <v>18284</v>
      </c>
      <c r="F21">
        <v>53</v>
      </c>
      <c r="G21" s="4">
        <v>4.2621000000000002</v>
      </c>
      <c r="H21" s="66">
        <f t="shared" si="0"/>
        <v>0.2810820161521505</v>
      </c>
    </row>
    <row r="22" spans="2:8" x14ac:dyDescent="0.2">
      <c r="B22" s="68">
        <v>0.35286065671220046</v>
      </c>
      <c r="C22" t="s">
        <v>342</v>
      </c>
      <c r="D22" t="s">
        <v>343</v>
      </c>
      <c r="E22" s="1">
        <v>8829</v>
      </c>
      <c r="F22">
        <v>69</v>
      </c>
      <c r="G22" s="4">
        <v>3.9459</v>
      </c>
      <c r="H22" s="66">
        <f t="shared" si="0"/>
        <v>-0.18623310894299297</v>
      </c>
    </row>
    <row r="23" spans="2:8" x14ac:dyDescent="0.2">
      <c r="B23" s="68">
        <v>0.51149067256321201</v>
      </c>
      <c r="C23" t="s">
        <v>239</v>
      </c>
      <c r="D23" t="s">
        <v>240</v>
      </c>
      <c r="E23" s="1">
        <v>13653</v>
      </c>
      <c r="F23">
        <v>63</v>
      </c>
      <c r="G23" s="4">
        <v>4.1352000000000002</v>
      </c>
      <c r="H23" s="66">
        <f t="shared" si="0"/>
        <v>5.219398396646998E-2</v>
      </c>
    </row>
    <row r="24" spans="2:8" x14ac:dyDescent="0.2">
      <c r="B24" s="68">
        <v>0.94529263942186281</v>
      </c>
      <c r="C24" t="s">
        <v>12</v>
      </c>
      <c r="D24" t="s">
        <v>13</v>
      </c>
      <c r="E24" s="1">
        <v>1540</v>
      </c>
      <c r="F24">
        <v>58</v>
      </c>
      <c r="G24" s="4">
        <v>3.1875</v>
      </c>
      <c r="H24" s="66">
        <f t="shared" si="0"/>
        <v>-0.54649328311734524</v>
      </c>
    </row>
    <row r="25" spans="2:8" x14ac:dyDescent="0.2">
      <c r="B25" s="68">
        <v>0.76470696510935365</v>
      </c>
      <c r="C25" t="s">
        <v>684</v>
      </c>
      <c r="D25" t="s">
        <v>685</v>
      </c>
      <c r="E25" s="1">
        <v>2307</v>
      </c>
      <c r="F25">
        <v>55</v>
      </c>
      <c r="G25" s="4">
        <v>3.363</v>
      </c>
      <c r="H25" s="66">
        <f t="shared" si="0"/>
        <v>-0.50858416614770219</v>
      </c>
    </row>
    <row r="26" spans="2:8" x14ac:dyDescent="0.2">
      <c r="B26" s="68">
        <v>0.30536662240781598</v>
      </c>
      <c r="C26" t="s">
        <v>458</v>
      </c>
      <c r="D26" t="s">
        <v>459</v>
      </c>
      <c r="E26" s="1">
        <v>5684</v>
      </c>
      <c r="F26">
        <v>57</v>
      </c>
      <c r="G26" s="4">
        <v>3.7547000000000001</v>
      </c>
      <c r="H26" s="66">
        <f t="shared" si="0"/>
        <v>-0.34167531607405871</v>
      </c>
    </row>
    <row r="27" spans="2:8" x14ac:dyDescent="0.2">
      <c r="B27" s="68">
        <v>0.23180925255730989</v>
      </c>
      <c r="C27" t="s">
        <v>332</v>
      </c>
      <c r="D27" t="s">
        <v>333</v>
      </c>
      <c r="E27" s="1">
        <v>9240</v>
      </c>
      <c r="F27">
        <v>57</v>
      </c>
      <c r="G27" s="4">
        <v>3.9657</v>
      </c>
      <c r="H27" s="66">
        <f t="shared" si="0"/>
        <v>-0.16591935786799519</v>
      </c>
    </row>
    <row r="28" spans="2:8" x14ac:dyDescent="0.2">
      <c r="B28" s="68">
        <v>0.46575888626438744</v>
      </c>
      <c r="C28" t="s">
        <v>117</v>
      </c>
      <c r="D28" t="s">
        <v>118</v>
      </c>
      <c r="E28" s="1">
        <v>34219</v>
      </c>
      <c r="F28">
        <v>59</v>
      </c>
      <c r="G28" s="4">
        <v>4.5343</v>
      </c>
      <c r="H28" s="66">
        <f t="shared" si="0"/>
        <v>1.0686723406779159</v>
      </c>
    </row>
    <row r="29" spans="2:8" x14ac:dyDescent="0.2">
      <c r="B29" s="68">
        <v>0.45103411486525236</v>
      </c>
      <c r="C29" t="s">
        <v>482</v>
      </c>
      <c r="D29" t="s">
        <v>483</v>
      </c>
      <c r="E29" s="1">
        <v>5082</v>
      </c>
      <c r="F29">
        <v>62</v>
      </c>
      <c r="G29" s="4">
        <v>3.706</v>
      </c>
      <c r="H29" s="66">
        <f t="shared" si="0"/>
        <v>-0.37142927750264426</v>
      </c>
    </row>
    <row r="30" spans="2:8" x14ac:dyDescent="0.2">
      <c r="B30" s="68">
        <v>0.34951198130138394</v>
      </c>
      <c r="C30" t="s">
        <v>454</v>
      </c>
      <c r="D30" t="s">
        <v>455</v>
      </c>
      <c r="E30" s="1">
        <v>5838</v>
      </c>
      <c r="F30">
        <v>57</v>
      </c>
      <c r="G30" s="4">
        <v>3.7663000000000002</v>
      </c>
      <c r="H30" s="66">
        <f t="shared" si="0"/>
        <v>-0.33406383756907171</v>
      </c>
    </row>
    <row r="31" spans="2:8" x14ac:dyDescent="0.2">
      <c r="B31" s="68">
        <v>0.86592625690902936</v>
      </c>
      <c r="C31" t="s">
        <v>20</v>
      </c>
      <c r="D31" t="s">
        <v>21</v>
      </c>
      <c r="E31" s="1">
        <v>1308</v>
      </c>
      <c r="F31">
        <v>58</v>
      </c>
      <c r="G31" s="4">
        <v>3.1166</v>
      </c>
      <c r="H31" s="66">
        <f t="shared" si="0"/>
        <v>-0.55795992605992306</v>
      </c>
    </row>
    <row r="32" spans="2:8" x14ac:dyDescent="0.2">
      <c r="B32" s="68">
        <v>0.25140253828720938</v>
      </c>
      <c r="C32" t="s">
        <v>163</v>
      </c>
      <c r="D32" t="s">
        <v>164</v>
      </c>
      <c r="E32" s="2">
        <v>22088</v>
      </c>
      <c r="F32">
        <v>46</v>
      </c>
      <c r="G32" s="4">
        <v>4.3441999999999998</v>
      </c>
      <c r="H32" s="66">
        <f t="shared" si="0"/>
        <v>0.46909542026234896</v>
      </c>
    </row>
    <row r="33" spans="2:8" x14ac:dyDescent="0.2">
      <c r="B33" s="68">
        <v>0.50225753206525836</v>
      </c>
      <c r="C33" t="s">
        <v>530</v>
      </c>
      <c r="D33" t="s">
        <v>531</v>
      </c>
      <c r="E33" s="1">
        <v>4222</v>
      </c>
      <c r="F33">
        <v>64</v>
      </c>
      <c r="G33" s="4">
        <v>3.6255000000000002</v>
      </c>
      <c r="H33" s="66">
        <f t="shared" si="0"/>
        <v>-0.41393493668633791</v>
      </c>
    </row>
    <row r="34" spans="2:8" x14ac:dyDescent="0.2">
      <c r="B34" s="68">
        <v>0.26415677829874995</v>
      </c>
      <c r="C34" t="s">
        <v>620</v>
      </c>
      <c r="D34" t="s">
        <v>621</v>
      </c>
      <c r="E34" s="1">
        <v>3031</v>
      </c>
      <c r="F34">
        <v>61</v>
      </c>
      <c r="G34" s="4">
        <v>3.4815999999999998</v>
      </c>
      <c r="H34" s="66">
        <f t="shared" si="0"/>
        <v>-0.47280033213724387</v>
      </c>
    </row>
    <row r="35" spans="2:8" x14ac:dyDescent="0.2">
      <c r="B35" s="68">
        <v>0.66712765425017284</v>
      </c>
      <c r="C35" t="s">
        <v>506</v>
      </c>
      <c r="D35" t="s">
        <v>507</v>
      </c>
      <c r="E35" s="2">
        <v>4722</v>
      </c>
      <c r="F35">
        <v>48</v>
      </c>
      <c r="G35" s="4">
        <v>3.6741000000000001</v>
      </c>
      <c r="H35" s="66">
        <f t="shared" si="0"/>
        <v>-0.38922234413767881</v>
      </c>
    </row>
    <row r="36" spans="2:8" x14ac:dyDescent="0.2">
      <c r="B36" s="68">
        <v>0.13993383858683339</v>
      </c>
      <c r="C36" t="s">
        <v>662</v>
      </c>
      <c r="D36" t="s">
        <v>663</v>
      </c>
      <c r="E36" s="1">
        <v>2499</v>
      </c>
      <c r="F36">
        <v>50</v>
      </c>
      <c r="G36" s="4">
        <v>3.3978000000000002</v>
      </c>
      <c r="H36" s="66">
        <f t="shared" si="0"/>
        <v>-0.49909453060901715</v>
      </c>
    </row>
    <row r="37" spans="2:8" x14ac:dyDescent="0.2">
      <c r="B37" s="68">
        <v>0.94567945917367413</v>
      </c>
      <c r="C37" t="s">
        <v>590</v>
      </c>
      <c r="D37" t="s">
        <v>591</v>
      </c>
      <c r="E37" s="1">
        <v>3299</v>
      </c>
      <c r="F37">
        <v>59</v>
      </c>
      <c r="G37" s="4">
        <v>3.5184000000000002</v>
      </c>
      <c r="H37" s="66">
        <f t="shared" si="0"/>
        <v>-0.4595543825311626</v>
      </c>
    </row>
    <row r="38" spans="2:8" x14ac:dyDescent="0.2">
      <c r="B38" s="68">
        <v>0.73158647383860798</v>
      </c>
      <c r="C38" t="s">
        <v>538</v>
      </c>
      <c r="D38" t="s">
        <v>539</v>
      </c>
      <c r="E38" s="1">
        <v>4160</v>
      </c>
      <c r="F38">
        <v>66</v>
      </c>
      <c r="G38" s="4">
        <v>3.6191</v>
      </c>
      <c r="H38" s="66">
        <f t="shared" si="0"/>
        <v>-0.41699929816237163</v>
      </c>
    </row>
    <row r="39" spans="2:8" x14ac:dyDescent="0.2">
      <c r="B39" s="68">
        <v>2.3988961938961162E-2</v>
      </c>
      <c r="C39" t="s">
        <v>366</v>
      </c>
      <c r="D39" t="s">
        <v>367</v>
      </c>
      <c r="E39" s="1">
        <v>8247</v>
      </c>
      <c r="F39">
        <v>51</v>
      </c>
      <c r="G39" s="4">
        <v>3.9163000000000001</v>
      </c>
      <c r="H39" s="66">
        <f t="shared" si="0"/>
        <v>-0.21499856666963219</v>
      </c>
    </row>
    <row r="40" spans="2:8" x14ac:dyDescent="0.2">
      <c r="B40" s="68">
        <v>0.28073465487346461</v>
      </c>
      <c r="C40" t="s">
        <v>610</v>
      </c>
      <c r="D40" t="s">
        <v>611</v>
      </c>
      <c r="E40" s="1">
        <v>3171</v>
      </c>
      <c r="F40">
        <v>56</v>
      </c>
      <c r="G40" s="4">
        <v>3.5011999999999999</v>
      </c>
      <c r="H40" s="66">
        <f t="shared" si="0"/>
        <v>-0.46588080622361933</v>
      </c>
    </row>
    <row r="41" spans="2:8" x14ac:dyDescent="0.2">
      <c r="B41" s="68">
        <v>0.90166685293649762</v>
      </c>
      <c r="C41" t="s">
        <v>384</v>
      </c>
      <c r="D41" t="s">
        <v>385</v>
      </c>
      <c r="E41" s="1">
        <v>7427</v>
      </c>
      <c r="F41">
        <v>62</v>
      </c>
      <c r="G41" s="4">
        <v>3.8708</v>
      </c>
      <c r="H41" s="66">
        <f t="shared" si="0"/>
        <v>-0.2555272184494331</v>
      </c>
    </row>
    <row r="42" spans="2:8" x14ac:dyDescent="0.2">
      <c r="B42" s="68">
        <v>0.2774726391183957</v>
      </c>
      <c r="C42" t="s">
        <v>452</v>
      </c>
      <c r="D42" t="s">
        <v>453</v>
      </c>
      <c r="E42" s="1">
        <v>5893</v>
      </c>
      <c r="F42">
        <v>56</v>
      </c>
      <c r="G42" s="4">
        <v>3.7703000000000002</v>
      </c>
      <c r="H42" s="66">
        <f t="shared" si="0"/>
        <v>-0.33134545238871921</v>
      </c>
    </row>
    <row r="43" spans="2:8" x14ac:dyDescent="0.2">
      <c r="B43" s="68">
        <v>0.13570203891242305</v>
      </c>
      <c r="C43" t="s">
        <v>273</v>
      </c>
      <c r="D43" t="s">
        <v>274</v>
      </c>
      <c r="E43" s="1">
        <v>11780</v>
      </c>
      <c r="F43">
        <v>55</v>
      </c>
      <c r="G43" s="4">
        <v>4.0711000000000004</v>
      </c>
      <c r="H43" s="66">
        <f t="shared" si="0"/>
        <v>-4.0379387720806993E-2</v>
      </c>
    </row>
    <row r="44" spans="2:8" x14ac:dyDescent="0.2">
      <c r="B44" s="68">
        <v>0.11766110899641957</v>
      </c>
      <c r="C44" t="s">
        <v>229</v>
      </c>
      <c r="D44" t="s">
        <v>230</v>
      </c>
      <c r="E44" s="1">
        <v>13991</v>
      </c>
      <c r="F44">
        <v>46</v>
      </c>
      <c r="G44" s="4">
        <v>4.1458000000000004</v>
      </c>
      <c r="H44" s="66">
        <f t="shared" si="0"/>
        <v>6.8899696529363536E-2</v>
      </c>
    </row>
    <row r="45" spans="2:8" x14ac:dyDescent="0.2">
      <c r="B45" s="68">
        <v>0.19592352507763533</v>
      </c>
      <c r="C45" t="s">
        <v>302</v>
      </c>
      <c r="D45" t="s">
        <v>303</v>
      </c>
      <c r="E45" s="1">
        <v>10674</v>
      </c>
      <c r="F45">
        <v>59</v>
      </c>
      <c r="G45" s="4">
        <v>4.0282999999999998</v>
      </c>
      <c r="H45" s="66">
        <f t="shared" si="0"/>
        <v>-9.504364243844092E-2</v>
      </c>
    </row>
    <row r="46" spans="2:8" x14ac:dyDescent="0.2">
      <c r="B46" s="68">
        <v>0.72103891357695471</v>
      </c>
      <c r="C46" t="s">
        <v>386</v>
      </c>
      <c r="D46" t="s">
        <v>387</v>
      </c>
      <c r="E46" s="1">
        <v>7408</v>
      </c>
      <c r="F46">
        <v>58</v>
      </c>
      <c r="G46" s="4">
        <v>3.8696999999999999</v>
      </c>
      <c r="H46" s="66">
        <f t="shared" si="0"/>
        <v>-0.25646629696628215</v>
      </c>
    </row>
    <row r="47" spans="2:8" x14ac:dyDescent="0.2">
      <c r="B47" s="68">
        <v>0.15719940641176366</v>
      </c>
      <c r="C47" t="s">
        <v>255</v>
      </c>
      <c r="D47" t="s">
        <v>256</v>
      </c>
      <c r="E47" s="1">
        <v>13153</v>
      </c>
      <c r="F47">
        <v>59</v>
      </c>
      <c r="G47" s="4">
        <v>4.1189999999999998</v>
      </c>
      <c r="H47" s="66">
        <f t="shared" si="0"/>
        <v>2.7481391417810884E-2</v>
      </c>
    </row>
    <row r="48" spans="2:8" x14ac:dyDescent="0.2">
      <c r="B48" s="68">
        <v>0.85056098151379467</v>
      </c>
      <c r="C48" t="s">
        <v>472</v>
      </c>
      <c r="D48" t="s">
        <v>473</v>
      </c>
      <c r="E48" s="1">
        <v>5384</v>
      </c>
      <c r="F48">
        <v>56</v>
      </c>
      <c r="G48" s="4">
        <v>3.7311000000000001</v>
      </c>
      <c r="H48" s="66">
        <f t="shared" si="0"/>
        <v>-0.35650287160325417</v>
      </c>
    </row>
    <row r="49" spans="2:8" x14ac:dyDescent="0.2">
      <c r="B49" s="68">
        <v>0.84379812244971353</v>
      </c>
      <c r="C49" t="s">
        <v>139</v>
      </c>
      <c r="D49" t="s">
        <v>140</v>
      </c>
      <c r="E49" s="1">
        <v>26260</v>
      </c>
      <c r="F49">
        <v>71</v>
      </c>
      <c r="G49" s="4">
        <v>4.4192999999999998</v>
      </c>
      <c r="H49" s="66">
        <f t="shared" si="0"/>
        <v>0.67529729248836046</v>
      </c>
    </row>
    <row r="50" spans="2:8" x14ac:dyDescent="0.2">
      <c r="B50" s="68">
        <v>0.94421301670556668</v>
      </c>
      <c r="C50" t="s">
        <v>316</v>
      </c>
      <c r="D50" t="s">
        <v>317</v>
      </c>
      <c r="E50" s="1">
        <v>10042</v>
      </c>
      <c r="F50">
        <v>53</v>
      </c>
      <c r="G50" s="4">
        <v>4.0018000000000002</v>
      </c>
      <c r="H50" s="66">
        <f t="shared" si="0"/>
        <v>-0.126280359419946</v>
      </c>
    </row>
    <row r="51" spans="2:8" x14ac:dyDescent="0.2">
      <c r="B51" s="68">
        <v>1.4412316980000339E-3</v>
      </c>
      <c r="C51" t="s">
        <v>350</v>
      </c>
      <c r="D51" t="s">
        <v>351</v>
      </c>
      <c r="E51" s="1">
        <v>8625</v>
      </c>
      <c r="F51">
        <v>62</v>
      </c>
      <c r="G51" s="4">
        <v>3.9358</v>
      </c>
      <c r="H51" s="66">
        <f t="shared" si="0"/>
        <v>-0.19631584670284588</v>
      </c>
    </row>
    <row r="52" spans="2:8" x14ac:dyDescent="0.2">
      <c r="B52" s="68">
        <v>0.35929255292261864</v>
      </c>
      <c r="C52" t="s">
        <v>52</v>
      </c>
      <c r="D52" t="s">
        <v>53</v>
      </c>
      <c r="E52" s="1">
        <v>100</v>
      </c>
      <c r="F52">
        <v>74</v>
      </c>
      <c r="G52" s="4">
        <v>2</v>
      </c>
      <c r="H52" s="66">
        <f t="shared" si="0"/>
        <v>-0.61766554965748344</v>
      </c>
    </row>
    <row r="53" spans="2:8" x14ac:dyDescent="0.2">
      <c r="B53" s="68">
        <v>9.6393339993646521E-2</v>
      </c>
      <c r="C53" t="s">
        <v>608</v>
      </c>
      <c r="D53" t="s">
        <v>609</v>
      </c>
      <c r="E53" s="1">
        <v>3176</v>
      </c>
      <c r="F53">
        <v>55</v>
      </c>
      <c r="G53" s="4">
        <v>3.5019</v>
      </c>
      <c r="H53" s="66">
        <f t="shared" si="0"/>
        <v>-0.46563368029813273</v>
      </c>
    </row>
    <row r="54" spans="2:8" x14ac:dyDescent="0.2">
      <c r="B54" s="68">
        <v>0.43629568786931239</v>
      </c>
      <c r="C54" t="s">
        <v>40</v>
      </c>
      <c r="D54" t="s">
        <v>41</v>
      </c>
      <c r="E54" s="1">
        <v>593</v>
      </c>
      <c r="F54">
        <v>59</v>
      </c>
      <c r="G54" s="4">
        <v>2.7730999999999999</v>
      </c>
      <c r="H54" s="66">
        <f t="shared" si="0"/>
        <v>-0.59329893340450557</v>
      </c>
    </row>
    <row r="55" spans="2:8" x14ac:dyDescent="0.2">
      <c r="B55" s="68">
        <v>0.85902139564180013</v>
      </c>
      <c r="C55" t="s">
        <v>165</v>
      </c>
      <c r="D55" t="s">
        <v>166</v>
      </c>
      <c r="E55" s="1">
        <v>21903</v>
      </c>
      <c r="F55">
        <v>60</v>
      </c>
      <c r="G55" s="4">
        <v>4.3404999999999996</v>
      </c>
      <c r="H55" s="66">
        <f t="shared" si="0"/>
        <v>0.4599517610193451</v>
      </c>
    </row>
    <row r="56" spans="2:8" x14ac:dyDescent="0.2">
      <c r="B56" s="68">
        <v>0.98782106809933723</v>
      </c>
      <c r="C56" t="s">
        <v>364</v>
      </c>
      <c r="D56" t="s">
        <v>365</v>
      </c>
      <c r="E56" s="1">
        <v>8309</v>
      </c>
      <c r="F56">
        <v>61</v>
      </c>
      <c r="G56" s="4">
        <v>3.9195000000000002</v>
      </c>
      <c r="H56" s="66">
        <f t="shared" si="0"/>
        <v>-0.21193420519359846</v>
      </c>
    </row>
    <row r="57" spans="2:8" x14ac:dyDescent="0.2">
      <c r="B57" s="68">
        <v>0.77933701456646443</v>
      </c>
      <c r="C57" t="s">
        <v>151</v>
      </c>
      <c r="D57" t="s">
        <v>152</v>
      </c>
      <c r="E57" s="1">
        <v>24195</v>
      </c>
      <c r="F57">
        <v>65</v>
      </c>
      <c r="G57" s="4">
        <v>4.3837000000000002</v>
      </c>
      <c r="H57" s="66">
        <f t="shared" si="0"/>
        <v>0.57323428526239839</v>
      </c>
    </row>
    <row r="58" spans="2:8" x14ac:dyDescent="0.2">
      <c r="B58" s="68">
        <v>0.96562446217167031</v>
      </c>
      <c r="C58" t="s">
        <v>105</v>
      </c>
      <c r="D58" t="s">
        <v>106</v>
      </c>
      <c r="E58" s="1">
        <v>38149</v>
      </c>
      <c r="F58">
        <v>60</v>
      </c>
      <c r="G58" s="4">
        <v>4.5815000000000001</v>
      </c>
      <c r="H58" s="66">
        <f t="shared" si="0"/>
        <v>1.2629133181103764</v>
      </c>
    </row>
    <row r="59" spans="2:8" x14ac:dyDescent="0.2">
      <c r="B59" s="68">
        <v>0.89957079660253991</v>
      </c>
      <c r="C59" t="s">
        <v>564</v>
      </c>
      <c r="D59" t="s">
        <v>565</v>
      </c>
      <c r="E59" s="1">
        <v>3537</v>
      </c>
      <c r="F59">
        <v>49</v>
      </c>
      <c r="G59" s="4">
        <v>3.5486</v>
      </c>
      <c r="H59" s="66">
        <f t="shared" si="0"/>
        <v>-0.44779118847800087</v>
      </c>
    </row>
    <row r="60" spans="2:8" x14ac:dyDescent="0.2">
      <c r="B60" s="68">
        <v>0.82579749923409185</v>
      </c>
      <c r="C60" t="s">
        <v>177</v>
      </c>
      <c r="D60" t="s">
        <v>178</v>
      </c>
      <c r="E60" s="1">
        <v>19113</v>
      </c>
      <c r="F60">
        <v>58</v>
      </c>
      <c r="G60" s="4">
        <v>4.2812999999999999</v>
      </c>
      <c r="H60" s="66">
        <f t="shared" si="0"/>
        <v>0.32205549459782734</v>
      </c>
    </row>
    <row r="61" spans="2:8" x14ac:dyDescent="0.2">
      <c r="B61" s="68">
        <v>9.4430485506693196E-2</v>
      </c>
      <c r="C61" t="s">
        <v>169</v>
      </c>
      <c r="D61" t="s">
        <v>170</v>
      </c>
      <c r="E61" s="1">
        <v>20758</v>
      </c>
      <c r="F61">
        <v>54</v>
      </c>
      <c r="G61" s="4">
        <v>4.3171999999999997</v>
      </c>
      <c r="H61" s="66">
        <f t="shared" si="0"/>
        <v>0.40335992408291577</v>
      </c>
    </row>
    <row r="62" spans="2:8" x14ac:dyDescent="0.2">
      <c r="B62" s="68">
        <v>0.35688090377736048</v>
      </c>
      <c r="C62" t="s">
        <v>322</v>
      </c>
      <c r="D62" t="s">
        <v>323</v>
      </c>
      <c r="E62" s="1">
        <v>9468</v>
      </c>
      <c r="F62">
        <v>46</v>
      </c>
      <c r="G62" s="4">
        <v>3.9763000000000002</v>
      </c>
      <c r="H62" s="66">
        <f t="shared" si="0"/>
        <v>-0.15465041566580665</v>
      </c>
    </row>
    <row r="63" spans="2:8" x14ac:dyDescent="0.2">
      <c r="B63" s="68">
        <v>0.62850053631098768</v>
      </c>
      <c r="C63" t="s">
        <v>496</v>
      </c>
      <c r="D63" t="s">
        <v>497</v>
      </c>
      <c r="E63" s="1">
        <v>4817</v>
      </c>
      <c r="F63">
        <v>49</v>
      </c>
      <c r="G63" s="4">
        <v>3.6827999999999999</v>
      </c>
      <c r="H63" s="66">
        <f t="shared" si="0"/>
        <v>-0.38452695155343358</v>
      </c>
    </row>
    <row r="64" spans="2:8" x14ac:dyDescent="0.2">
      <c r="B64" s="68">
        <v>0.46944147531399361</v>
      </c>
      <c r="C64" t="s">
        <v>294</v>
      </c>
      <c r="D64" t="s">
        <v>295</v>
      </c>
      <c r="E64" s="1">
        <v>10791</v>
      </c>
      <c r="F64">
        <v>75</v>
      </c>
      <c r="G64" s="4">
        <v>4.0331000000000001</v>
      </c>
      <c r="H64" s="66">
        <f t="shared" si="0"/>
        <v>-8.9260895782054692E-2</v>
      </c>
    </row>
    <row r="65" spans="2:8" x14ac:dyDescent="0.2">
      <c r="B65" s="68">
        <v>0.82374682438811686</v>
      </c>
      <c r="C65" t="s">
        <v>650</v>
      </c>
      <c r="D65" t="s">
        <v>651</v>
      </c>
      <c r="E65" s="1">
        <v>2662</v>
      </c>
      <c r="F65">
        <v>53</v>
      </c>
      <c r="G65" s="4">
        <v>3.4251999999999998</v>
      </c>
      <c r="H65" s="66">
        <f t="shared" si="0"/>
        <v>-0.49103822543815429</v>
      </c>
    </row>
    <row r="66" spans="2:8" x14ac:dyDescent="0.2">
      <c r="B66" s="68">
        <v>0.45274836608503222</v>
      </c>
      <c r="C66" t="s">
        <v>79</v>
      </c>
      <c r="D66" t="s">
        <v>80</v>
      </c>
      <c r="E66" s="1">
        <v>56660</v>
      </c>
      <c r="F66">
        <v>54</v>
      </c>
      <c r="G66" s="4">
        <v>4.7533000000000003</v>
      </c>
      <c r="H66" s="66">
        <f t="shared" si="0"/>
        <v>2.1778229194468337</v>
      </c>
    </row>
    <row r="67" spans="2:8" x14ac:dyDescent="0.2">
      <c r="B67" s="68">
        <v>0.68281303603486099</v>
      </c>
      <c r="C67" t="s">
        <v>30</v>
      </c>
      <c r="D67" t="s">
        <v>31</v>
      </c>
      <c r="E67" s="1">
        <v>1162</v>
      </c>
      <c r="F67">
        <v>59</v>
      </c>
      <c r="G67" s="4">
        <v>3.0651999999999999</v>
      </c>
      <c r="H67" s="66">
        <f t="shared" si="0"/>
        <v>-0.56517600308413152</v>
      </c>
    </row>
    <row r="68" spans="2:8" x14ac:dyDescent="0.2">
      <c r="B68" s="68">
        <v>0.45067042724286299</v>
      </c>
      <c r="C68" t="s">
        <v>73</v>
      </c>
      <c r="D68" t="s">
        <v>74</v>
      </c>
      <c r="E68" s="1">
        <v>77864</v>
      </c>
      <c r="F68">
        <v>56</v>
      </c>
      <c r="G68" s="4">
        <v>4.8913000000000002</v>
      </c>
      <c r="H68" s="67">
        <f t="shared" ref="H68:H131" si="1">STANDARDIZE(E68,12596.98,20232.6)</f>
        <v>3.2258345442503686</v>
      </c>
    </row>
    <row r="69" spans="2:8" x14ac:dyDescent="0.2">
      <c r="B69" s="68">
        <v>0.7359231986411523</v>
      </c>
      <c r="C69" t="s">
        <v>552</v>
      </c>
      <c r="D69" t="s">
        <v>553</v>
      </c>
      <c r="E69" s="1">
        <v>3705</v>
      </c>
      <c r="F69">
        <v>55</v>
      </c>
      <c r="G69" s="4">
        <v>3.5688</v>
      </c>
      <c r="H69" s="66">
        <f t="shared" si="1"/>
        <v>-0.43948775738165141</v>
      </c>
    </row>
    <row r="70" spans="2:8" x14ac:dyDescent="0.2">
      <c r="B70" s="68">
        <v>0.39091897117897423</v>
      </c>
      <c r="C70" t="s">
        <v>153</v>
      </c>
      <c r="D70" t="s">
        <v>154</v>
      </c>
      <c r="E70" s="1">
        <v>23997</v>
      </c>
      <c r="F70">
        <v>64</v>
      </c>
      <c r="G70" s="4">
        <v>4.3802000000000003</v>
      </c>
      <c r="H70" s="66">
        <f t="shared" si="1"/>
        <v>0.56344809861312939</v>
      </c>
    </row>
    <row r="71" spans="2:8" x14ac:dyDescent="0.2">
      <c r="B71" s="68">
        <v>0.69569309606288265</v>
      </c>
      <c r="C71" t="s">
        <v>534</v>
      </c>
      <c r="D71" t="s">
        <v>535</v>
      </c>
      <c r="E71" s="1">
        <v>4191</v>
      </c>
      <c r="F71">
        <v>52</v>
      </c>
      <c r="G71" s="4">
        <v>3.6223000000000001</v>
      </c>
      <c r="H71" s="66">
        <f t="shared" si="1"/>
        <v>-0.41546711742435477</v>
      </c>
    </row>
    <row r="72" spans="2:8" x14ac:dyDescent="0.2">
      <c r="B72" s="68">
        <v>0.21819962083716793</v>
      </c>
      <c r="C72" t="s">
        <v>308</v>
      </c>
      <c r="D72" t="s">
        <v>309</v>
      </c>
      <c r="E72" s="1">
        <v>10598</v>
      </c>
      <c r="F72">
        <v>44</v>
      </c>
      <c r="G72" s="4">
        <v>4.0251999999999999</v>
      </c>
      <c r="H72" s="66">
        <f t="shared" si="1"/>
        <v>-9.8799956505837103E-2</v>
      </c>
    </row>
    <row r="73" spans="2:8" x14ac:dyDescent="0.2">
      <c r="B73" s="68">
        <v>0.35066582736331875</v>
      </c>
      <c r="C73" t="s">
        <v>368</v>
      </c>
      <c r="D73" t="s">
        <v>369</v>
      </c>
      <c r="E73" s="2">
        <v>8170</v>
      </c>
      <c r="F73">
        <v>58</v>
      </c>
      <c r="G73" s="4">
        <v>3.9121999999999999</v>
      </c>
      <c r="H73" s="66">
        <f t="shared" si="1"/>
        <v>-0.21880430592212569</v>
      </c>
    </row>
    <row r="74" spans="2:8" x14ac:dyDescent="0.2">
      <c r="B74" s="68">
        <v>1.204727371794001E-3</v>
      </c>
      <c r="C74" t="s">
        <v>456</v>
      </c>
      <c r="D74" t="s">
        <v>457</v>
      </c>
      <c r="E74" s="1">
        <v>5798</v>
      </c>
      <c r="F74">
        <v>56</v>
      </c>
      <c r="G74" s="4">
        <v>3.7633000000000001</v>
      </c>
      <c r="H74" s="66">
        <f t="shared" si="1"/>
        <v>-0.33604084497296444</v>
      </c>
    </row>
    <row r="75" spans="2:8" x14ac:dyDescent="0.2">
      <c r="B75" s="68">
        <v>0.1578249485813078</v>
      </c>
      <c r="C75" t="s">
        <v>249</v>
      </c>
      <c r="D75" t="s">
        <v>250</v>
      </c>
      <c r="E75" s="1">
        <v>13312</v>
      </c>
      <c r="F75">
        <v>53</v>
      </c>
      <c r="G75" s="4">
        <v>4.1242000000000001</v>
      </c>
      <c r="H75" s="66">
        <f t="shared" si="1"/>
        <v>3.5339995848284476E-2</v>
      </c>
    </row>
    <row r="76" spans="2:8" x14ac:dyDescent="0.2">
      <c r="B76" s="68">
        <v>0.46980597272790114</v>
      </c>
      <c r="C76" t="s">
        <v>34</v>
      </c>
      <c r="D76" t="s">
        <v>35</v>
      </c>
      <c r="E76" s="1">
        <v>999</v>
      </c>
      <c r="F76">
        <v>61</v>
      </c>
      <c r="G76" s="4">
        <v>2.9996</v>
      </c>
      <c r="H76" s="66">
        <f t="shared" si="1"/>
        <v>-0.57323230825499438</v>
      </c>
    </row>
    <row r="77" spans="2:8" x14ac:dyDescent="0.2">
      <c r="B77" s="68">
        <v>0.43972132546970999</v>
      </c>
      <c r="C77" t="s">
        <v>221</v>
      </c>
      <c r="D77" t="s">
        <v>222</v>
      </c>
      <c r="E77" s="1">
        <v>14574</v>
      </c>
      <c r="F77">
        <v>57</v>
      </c>
      <c r="G77" s="4">
        <v>4.1635999999999997</v>
      </c>
      <c r="H77" s="66">
        <f t="shared" si="1"/>
        <v>9.7714579441100041E-2</v>
      </c>
    </row>
    <row r="78" spans="2:8" x14ac:dyDescent="0.2">
      <c r="B78" s="68">
        <v>0.97245614370915578</v>
      </c>
      <c r="C78" t="s">
        <v>93</v>
      </c>
      <c r="D78" t="s">
        <v>94</v>
      </c>
      <c r="E78" s="1">
        <v>40178</v>
      </c>
      <c r="F78">
        <v>55</v>
      </c>
      <c r="G78" s="4">
        <v>4.6040000000000001</v>
      </c>
      <c r="H78" s="66">
        <f t="shared" si="1"/>
        <v>1.363197018672835</v>
      </c>
    </row>
    <row r="79" spans="2:8" x14ac:dyDescent="0.2">
      <c r="B79" s="68">
        <v>0.44644702151613569</v>
      </c>
      <c r="C79" t="s">
        <v>434</v>
      </c>
      <c r="D79" t="s">
        <v>435</v>
      </c>
      <c r="E79" s="1">
        <v>6324</v>
      </c>
      <c r="F79">
        <v>55</v>
      </c>
      <c r="G79" s="4">
        <v>3.8010000000000002</v>
      </c>
      <c r="H79" s="66">
        <f t="shared" si="1"/>
        <v>-0.31004319761177507</v>
      </c>
    </row>
    <row r="80" spans="2:8" x14ac:dyDescent="0.2">
      <c r="B80" s="68">
        <v>0.82943669727867364</v>
      </c>
      <c r="C80" t="s">
        <v>71</v>
      </c>
      <c r="D80" t="s">
        <v>72</v>
      </c>
      <c r="E80" s="1">
        <v>86481</v>
      </c>
      <c r="F80">
        <v>59</v>
      </c>
      <c r="G80" s="4">
        <v>4.9368999999999996</v>
      </c>
      <c r="H80" s="67">
        <f t="shared" si="1"/>
        <v>3.6517313642339597</v>
      </c>
    </row>
    <row r="81" spans="2:8" x14ac:dyDescent="0.2">
      <c r="B81" s="68">
        <v>0.24962351285271722</v>
      </c>
      <c r="C81" t="s">
        <v>195</v>
      </c>
      <c r="D81" t="s">
        <v>196</v>
      </c>
      <c r="E81" s="1">
        <v>17964</v>
      </c>
      <c r="F81">
        <v>66</v>
      </c>
      <c r="G81" s="4">
        <v>4.2544000000000004</v>
      </c>
      <c r="H81" s="66">
        <f t="shared" si="1"/>
        <v>0.26526595692100868</v>
      </c>
    </row>
    <row r="82" spans="2:8" x14ac:dyDescent="0.2">
      <c r="B82" s="68">
        <v>0.99143064146167337</v>
      </c>
      <c r="C82" t="s">
        <v>596</v>
      </c>
      <c r="D82" t="s">
        <v>597</v>
      </c>
      <c r="E82" s="1">
        <v>3239</v>
      </c>
      <c r="F82">
        <v>56</v>
      </c>
      <c r="G82" s="4">
        <v>3.5104000000000002</v>
      </c>
      <c r="H82" s="66">
        <f t="shared" si="1"/>
        <v>-0.46251989363700169</v>
      </c>
    </row>
    <row r="83" spans="2:8" x14ac:dyDescent="0.2">
      <c r="B83" s="68">
        <v>0.32251818936111887</v>
      </c>
      <c r="C83" t="s">
        <v>282</v>
      </c>
      <c r="D83" t="s">
        <v>283</v>
      </c>
      <c r="E83" s="2">
        <v>11382</v>
      </c>
      <c r="F83">
        <v>59</v>
      </c>
      <c r="G83" s="4">
        <v>4.0561999999999996</v>
      </c>
      <c r="H83" s="66">
        <f t="shared" si="1"/>
        <v>-6.0050611389539633E-2</v>
      </c>
    </row>
    <row r="84" spans="2:8" x14ac:dyDescent="0.2">
      <c r="B84" s="68">
        <v>0.858136079720345</v>
      </c>
      <c r="C84" t="s">
        <v>612</v>
      </c>
      <c r="D84" t="s">
        <v>613</v>
      </c>
      <c r="E84" s="1">
        <v>3146</v>
      </c>
      <c r="F84">
        <v>62</v>
      </c>
      <c r="G84" s="4">
        <v>3.4977999999999998</v>
      </c>
      <c r="H84" s="66">
        <f t="shared" si="1"/>
        <v>-0.46711643585105228</v>
      </c>
    </row>
    <row r="85" spans="2:8" x14ac:dyDescent="0.2">
      <c r="B85" s="68">
        <v>0.17282196582823184</v>
      </c>
      <c r="C85" t="s">
        <v>374</v>
      </c>
      <c r="D85" t="s">
        <v>375</v>
      </c>
      <c r="E85" s="1">
        <v>7939</v>
      </c>
      <c r="F85">
        <v>60</v>
      </c>
      <c r="G85" s="4">
        <v>3.8997999999999999</v>
      </c>
      <c r="H85" s="66">
        <f t="shared" si="1"/>
        <v>-0.23022152367960619</v>
      </c>
    </row>
    <row r="86" spans="2:8" x14ac:dyDescent="0.2">
      <c r="B86" s="68">
        <v>0.23139576198074818</v>
      </c>
      <c r="C86" t="s">
        <v>358</v>
      </c>
      <c r="D86" t="s">
        <v>359</v>
      </c>
      <c r="E86" s="1">
        <v>8427</v>
      </c>
      <c r="F86">
        <v>56</v>
      </c>
      <c r="G86" s="4">
        <v>3.9257</v>
      </c>
      <c r="H86" s="66">
        <f t="shared" si="1"/>
        <v>-0.20610203335211491</v>
      </c>
    </row>
    <row r="87" spans="2:8" x14ac:dyDescent="0.2">
      <c r="B87" s="68">
        <v>0.13512723961754425</v>
      </c>
      <c r="C87" t="s">
        <v>205</v>
      </c>
      <c r="D87" t="s">
        <v>206</v>
      </c>
      <c r="E87" s="1">
        <v>16789</v>
      </c>
      <c r="F87">
        <v>58</v>
      </c>
      <c r="G87" s="4">
        <v>4.2249999999999996</v>
      </c>
      <c r="H87" s="66">
        <f t="shared" si="1"/>
        <v>0.20719136443165984</v>
      </c>
    </row>
    <row r="88" spans="2:8" x14ac:dyDescent="0.2">
      <c r="B88" s="68">
        <v>0.19448148598020898</v>
      </c>
      <c r="C88" t="s">
        <v>376</v>
      </c>
      <c r="D88" t="s">
        <v>377</v>
      </c>
      <c r="E88" s="1">
        <v>7878</v>
      </c>
      <c r="F88">
        <v>63</v>
      </c>
      <c r="G88" s="4">
        <v>3.8963999999999999</v>
      </c>
      <c r="H88" s="66">
        <f t="shared" si="1"/>
        <v>-0.2332364599705426</v>
      </c>
    </row>
    <row r="89" spans="2:8" x14ac:dyDescent="0.2">
      <c r="B89" s="68">
        <v>0.27652358951870271</v>
      </c>
      <c r="C89" t="s">
        <v>714</v>
      </c>
      <c r="D89" t="s">
        <v>715</v>
      </c>
      <c r="E89" s="1">
        <v>1897</v>
      </c>
      <c r="F89">
        <v>54</v>
      </c>
      <c r="G89" s="4">
        <v>3.2780999999999998</v>
      </c>
      <c r="H89" s="66">
        <f t="shared" si="1"/>
        <v>-0.52884849203760265</v>
      </c>
    </row>
    <row r="90" spans="2:8" x14ac:dyDescent="0.2">
      <c r="B90" s="68">
        <v>0.69813696640979195</v>
      </c>
      <c r="C90" t="s">
        <v>514</v>
      </c>
      <c r="D90" t="s">
        <v>515</v>
      </c>
      <c r="E90" s="2">
        <v>4499</v>
      </c>
      <c r="F90">
        <v>50</v>
      </c>
      <c r="G90" s="4">
        <v>3.6530999999999998</v>
      </c>
      <c r="H90" s="66">
        <f t="shared" si="1"/>
        <v>-0.40024416041438077</v>
      </c>
    </row>
    <row r="91" spans="2:8" x14ac:dyDescent="0.2">
      <c r="B91" s="68">
        <v>0.9666641311145886</v>
      </c>
      <c r="C91" t="s">
        <v>42</v>
      </c>
      <c r="D91" t="s">
        <v>43</v>
      </c>
      <c r="E91" s="1">
        <v>578</v>
      </c>
      <c r="F91">
        <v>69</v>
      </c>
      <c r="G91" s="4">
        <v>2.7618999999999998</v>
      </c>
      <c r="H91" s="66">
        <f t="shared" si="1"/>
        <v>-0.59404031118096534</v>
      </c>
    </row>
    <row r="92" spans="2:8" x14ac:dyDescent="0.2">
      <c r="B92" s="68">
        <v>0.23097819899548011</v>
      </c>
      <c r="C92" t="s">
        <v>77</v>
      </c>
      <c r="D92" t="s">
        <v>78</v>
      </c>
      <c r="E92" s="1">
        <v>56956</v>
      </c>
      <c r="F92">
        <v>66</v>
      </c>
      <c r="G92" s="4">
        <v>4.7554999999999996</v>
      </c>
      <c r="H92" s="66">
        <f t="shared" si="1"/>
        <v>2.1924527742356399</v>
      </c>
    </row>
    <row r="93" spans="2:8" x14ac:dyDescent="0.2">
      <c r="B93" s="68">
        <v>0.87893778550190016</v>
      </c>
      <c r="C93" t="s">
        <v>694</v>
      </c>
      <c r="D93" t="s">
        <v>695</v>
      </c>
      <c r="E93" s="1">
        <v>2143</v>
      </c>
      <c r="F93">
        <v>54</v>
      </c>
      <c r="G93" s="4">
        <v>3.331</v>
      </c>
      <c r="H93" s="66">
        <f t="shared" si="1"/>
        <v>-0.51668989650366237</v>
      </c>
    </row>
    <row r="94" spans="2:8" x14ac:dyDescent="0.2">
      <c r="B94" s="68">
        <v>0.54759562601666456</v>
      </c>
      <c r="C94" t="s">
        <v>500</v>
      </c>
      <c r="D94" t="s">
        <v>501</v>
      </c>
      <c r="E94" s="1">
        <v>4785</v>
      </c>
      <c r="F94">
        <v>58</v>
      </c>
      <c r="G94" s="4">
        <v>3.6798999999999999</v>
      </c>
      <c r="H94" s="66">
        <f t="shared" si="1"/>
        <v>-0.38610855747654776</v>
      </c>
    </row>
    <row r="95" spans="2:8" x14ac:dyDescent="0.2">
      <c r="B95" s="68">
        <v>0.38254389212757056</v>
      </c>
      <c r="C95" t="s">
        <v>191</v>
      </c>
      <c r="D95" t="s">
        <v>192</v>
      </c>
      <c r="E95" s="1">
        <v>18210</v>
      </c>
      <c r="F95">
        <v>52</v>
      </c>
      <c r="G95" s="4">
        <v>4.2603</v>
      </c>
      <c r="H95" s="66">
        <f t="shared" si="1"/>
        <v>0.27742455245494896</v>
      </c>
    </row>
    <row r="96" spans="2:8" x14ac:dyDescent="0.2">
      <c r="B96" s="68">
        <v>0.17882435284059084</v>
      </c>
      <c r="C96" t="s">
        <v>526</v>
      </c>
      <c r="D96" t="s">
        <v>527</v>
      </c>
      <c r="E96" s="1">
        <v>4292</v>
      </c>
      <c r="F96">
        <v>42</v>
      </c>
      <c r="G96" s="4">
        <v>3.6326999999999998</v>
      </c>
      <c r="H96" s="66">
        <f t="shared" si="1"/>
        <v>-0.41047517372952563</v>
      </c>
    </row>
    <row r="97" spans="2:8" x14ac:dyDescent="0.2">
      <c r="B97" s="68">
        <v>5.5799205097655014E-2</v>
      </c>
      <c r="C97" t="s">
        <v>277</v>
      </c>
      <c r="D97" t="s">
        <v>278</v>
      </c>
      <c r="E97" s="1">
        <v>11516</v>
      </c>
      <c r="F97">
        <v>47</v>
      </c>
      <c r="G97" s="4">
        <v>4.0613000000000001</v>
      </c>
      <c r="H97" s="66">
        <f t="shared" si="1"/>
        <v>-5.3427636586498996E-2</v>
      </c>
    </row>
    <row r="98" spans="2:8" x14ac:dyDescent="0.2">
      <c r="B98" s="68">
        <v>0.65717053822412985</v>
      </c>
      <c r="C98" t="s">
        <v>436</v>
      </c>
      <c r="D98" t="s">
        <v>437</v>
      </c>
      <c r="E98" s="1">
        <v>6306</v>
      </c>
      <c r="F98">
        <v>55</v>
      </c>
      <c r="G98" s="4">
        <v>3.7997999999999998</v>
      </c>
      <c r="H98" s="66">
        <f t="shared" si="1"/>
        <v>-0.3109328509435268</v>
      </c>
    </row>
    <row r="99" spans="2:8" x14ac:dyDescent="0.2">
      <c r="B99" s="68">
        <v>0.58565878995303533</v>
      </c>
      <c r="C99" t="s">
        <v>644</v>
      </c>
      <c r="D99" t="s">
        <v>645</v>
      </c>
      <c r="E99" s="1">
        <v>2829</v>
      </c>
      <c r="F99">
        <v>62</v>
      </c>
      <c r="G99" s="4">
        <v>3.4516</v>
      </c>
      <c r="H99" s="66">
        <f t="shared" si="1"/>
        <v>-0.48278421952690215</v>
      </c>
    </row>
    <row r="100" spans="2:8" x14ac:dyDescent="0.2">
      <c r="B100" s="68">
        <v>0.74034294184115534</v>
      </c>
      <c r="C100" t="s">
        <v>682</v>
      </c>
      <c r="D100" t="s">
        <v>683</v>
      </c>
      <c r="E100" s="1">
        <v>2312</v>
      </c>
      <c r="F100">
        <v>62</v>
      </c>
      <c r="G100" s="4">
        <v>3.3639999999999999</v>
      </c>
      <c r="H100" s="66">
        <f t="shared" si="1"/>
        <v>-0.5083370402222156</v>
      </c>
    </row>
    <row r="101" spans="2:8" x14ac:dyDescent="0.2">
      <c r="B101" s="68">
        <v>0.91673544713318689</v>
      </c>
      <c r="C101" t="s">
        <v>171</v>
      </c>
      <c r="D101" t="s">
        <v>172</v>
      </c>
      <c r="E101" s="1">
        <v>20100</v>
      </c>
      <c r="F101">
        <v>69</v>
      </c>
      <c r="G101" s="4">
        <v>4.3032000000000004</v>
      </c>
      <c r="H101" s="66">
        <f t="shared" si="1"/>
        <v>0.3708381522888804</v>
      </c>
    </row>
    <row r="102" spans="2:8" x14ac:dyDescent="0.2">
      <c r="B102" s="68">
        <v>0.13258165328059046</v>
      </c>
      <c r="C102" t="s">
        <v>498</v>
      </c>
      <c r="D102" t="s">
        <v>499</v>
      </c>
      <c r="E102" s="1">
        <v>4808</v>
      </c>
      <c r="F102">
        <v>62</v>
      </c>
      <c r="G102" s="4">
        <v>3.6819999999999999</v>
      </c>
      <c r="H102" s="66">
        <f t="shared" si="1"/>
        <v>-0.38497177821930945</v>
      </c>
    </row>
    <row r="103" spans="2:8" x14ac:dyDescent="0.2">
      <c r="B103" s="68">
        <v>8.774121477465413E-2</v>
      </c>
      <c r="C103" t="s">
        <v>267</v>
      </c>
      <c r="D103" t="s">
        <v>268</v>
      </c>
      <c r="E103" s="1">
        <v>12090</v>
      </c>
      <c r="F103">
        <v>56</v>
      </c>
      <c r="G103" s="4">
        <v>4.0823999999999998</v>
      </c>
      <c r="H103" s="66">
        <f t="shared" si="1"/>
        <v>-2.5057580340638357E-2</v>
      </c>
    </row>
    <row r="104" spans="2:8" x14ac:dyDescent="0.2">
      <c r="B104" s="68">
        <v>0.90089126353441196</v>
      </c>
      <c r="C104" t="s">
        <v>574</v>
      </c>
      <c r="D104" t="s">
        <v>575</v>
      </c>
      <c r="E104" s="1">
        <v>3392</v>
      </c>
      <c r="F104">
        <v>55</v>
      </c>
      <c r="G104" s="4">
        <v>3.5305</v>
      </c>
      <c r="H104" s="66">
        <f t="shared" si="1"/>
        <v>-0.45495784031711201</v>
      </c>
    </row>
    <row r="105" spans="2:8" x14ac:dyDescent="0.2">
      <c r="B105" s="68">
        <v>0.29876545410425981</v>
      </c>
      <c r="C105" t="s">
        <v>688</v>
      </c>
      <c r="D105" t="s">
        <v>689</v>
      </c>
      <c r="E105" s="1">
        <v>2277</v>
      </c>
      <c r="F105">
        <v>50</v>
      </c>
      <c r="G105" s="4">
        <v>3.3574000000000002</v>
      </c>
      <c r="H105" s="66">
        <f t="shared" si="1"/>
        <v>-0.51006692170062173</v>
      </c>
    </row>
    <row r="106" spans="2:8" x14ac:dyDescent="0.2">
      <c r="B106" s="68">
        <v>0.85223409567725117</v>
      </c>
      <c r="C106" t="s">
        <v>524</v>
      </c>
      <c r="D106" t="s">
        <v>525</v>
      </c>
      <c r="E106" s="1">
        <v>4365</v>
      </c>
      <c r="F106">
        <v>57</v>
      </c>
      <c r="G106" s="4">
        <v>3.64</v>
      </c>
      <c r="H106" s="66">
        <f t="shared" si="1"/>
        <v>-0.40686713521742141</v>
      </c>
    </row>
    <row r="107" spans="2:8" x14ac:dyDescent="0.2">
      <c r="B107" s="68">
        <v>0.51853504861295685</v>
      </c>
      <c r="C107" t="s">
        <v>261</v>
      </c>
      <c r="D107" t="s">
        <v>262</v>
      </c>
      <c r="E107" s="1">
        <v>12647</v>
      </c>
      <c r="F107">
        <v>53</v>
      </c>
      <c r="G107" s="4">
        <v>4.1020000000000003</v>
      </c>
      <c r="H107" s="66">
        <f t="shared" si="1"/>
        <v>2.4722477585678777E-3</v>
      </c>
    </row>
    <row r="108" spans="2:8" x14ac:dyDescent="0.2">
      <c r="B108" s="68">
        <v>0.13633588176531986</v>
      </c>
      <c r="C108" t="s">
        <v>636</v>
      </c>
      <c r="D108" t="s">
        <v>637</v>
      </c>
      <c r="E108" s="1">
        <v>2908</v>
      </c>
      <c r="F108">
        <v>48</v>
      </c>
      <c r="G108" s="4">
        <v>3.4636</v>
      </c>
      <c r="H108" s="66">
        <f t="shared" si="1"/>
        <v>-0.47887962990421401</v>
      </c>
    </row>
    <row r="109" spans="2:8" x14ac:dyDescent="0.2">
      <c r="B109" s="68">
        <v>5.1381029694035019E-2</v>
      </c>
      <c r="C109" t="s">
        <v>622</v>
      </c>
      <c r="D109" t="s">
        <v>623</v>
      </c>
      <c r="E109" s="1">
        <v>3031</v>
      </c>
      <c r="F109">
        <v>52</v>
      </c>
      <c r="G109" s="4">
        <v>3.4815999999999998</v>
      </c>
      <c r="H109" s="66">
        <f t="shared" si="1"/>
        <v>-0.47280033213724387</v>
      </c>
    </row>
    <row r="110" spans="2:8" x14ac:dyDescent="0.2">
      <c r="B110" s="68">
        <v>0.16824023296866097</v>
      </c>
      <c r="C110" t="s">
        <v>398</v>
      </c>
      <c r="D110" t="s">
        <v>399</v>
      </c>
      <c r="E110" s="1">
        <v>6998</v>
      </c>
      <c r="F110">
        <v>61</v>
      </c>
      <c r="G110" s="4">
        <v>3.8450000000000002</v>
      </c>
      <c r="H110" s="66">
        <f t="shared" si="1"/>
        <v>-0.27673062285618261</v>
      </c>
    </row>
    <row r="111" spans="2:8" x14ac:dyDescent="0.2">
      <c r="B111" s="68">
        <v>0.54372441987612941</v>
      </c>
      <c r="C111" t="s">
        <v>562</v>
      </c>
      <c r="D111" t="s">
        <v>563</v>
      </c>
      <c r="E111" s="1">
        <v>3552</v>
      </c>
      <c r="F111">
        <v>57</v>
      </c>
      <c r="G111" s="4">
        <v>3.5505</v>
      </c>
      <c r="H111" s="66">
        <f t="shared" si="1"/>
        <v>-0.44704981070154109</v>
      </c>
    </row>
    <row r="112" spans="2:8" x14ac:dyDescent="0.2">
      <c r="B112" s="68">
        <v>0.5645453691995872</v>
      </c>
      <c r="C112" t="s">
        <v>149</v>
      </c>
      <c r="D112" t="s">
        <v>150</v>
      </c>
      <c r="E112" s="1">
        <v>24240</v>
      </c>
      <c r="F112">
        <v>55</v>
      </c>
      <c r="G112" s="4">
        <v>4.3845000000000001</v>
      </c>
      <c r="H112" s="66">
        <f t="shared" si="1"/>
        <v>0.57545841859177771</v>
      </c>
    </row>
    <row r="113" spans="2:8" x14ac:dyDescent="0.2">
      <c r="B113" s="68">
        <v>0.43493291450002924</v>
      </c>
      <c r="C113" t="s">
        <v>392</v>
      </c>
      <c r="D113" t="s">
        <v>393</v>
      </c>
      <c r="E113" s="1">
        <v>7221</v>
      </c>
      <c r="F113">
        <v>56</v>
      </c>
      <c r="G113" s="4">
        <v>3.8586</v>
      </c>
      <c r="H113" s="66">
        <f t="shared" si="1"/>
        <v>-0.26570880657948065</v>
      </c>
    </row>
    <row r="114" spans="2:8" x14ac:dyDescent="0.2">
      <c r="B114" s="68">
        <v>0.29568048872843689</v>
      </c>
      <c r="C114" t="s">
        <v>414</v>
      </c>
      <c r="D114" t="s">
        <v>415</v>
      </c>
      <c r="E114" s="1">
        <v>6736</v>
      </c>
      <c r="F114">
        <v>57</v>
      </c>
      <c r="G114" s="4">
        <v>3.8283999999999998</v>
      </c>
      <c r="H114" s="66">
        <f t="shared" si="1"/>
        <v>-0.28968002135167997</v>
      </c>
    </row>
    <row r="115" spans="2:8" x14ac:dyDescent="0.2">
      <c r="B115" s="68">
        <v>0.34713746643378784</v>
      </c>
      <c r="C115" t="s">
        <v>396</v>
      </c>
      <c r="D115" t="s">
        <v>397</v>
      </c>
      <c r="E115" s="1">
        <v>7154</v>
      </c>
      <c r="F115">
        <v>50</v>
      </c>
      <c r="G115" s="4">
        <v>3.8544999999999998</v>
      </c>
      <c r="H115" s="66">
        <f t="shared" si="1"/>
        <v>-0.26902029398100097</v>
      </c>
    </row>
    <row r="116" spans="2:8" x14ac:dyDescent="0.2">
      <c r="B116" s="68">
        <v>0.14318868177646493</v>
      </c>
      <c r="C116" t="s">
        <v>706</v>
      </c>
      <c r="D116" t="s">
        <v>707</v>
      </c>
      <c r="E116" s="1">
        <v>1999</v>
      </c>
      <c r="F116">
        <v>61</v>
      </c>
      <c r="G116" s="4">
        <v>3.3008000000000002</v>
      </c>
      <c r="H116" s="66">
        <f t="shared" si="1"/>
        <v>-0.52380712315767619</v>
      </c>
    </row>
    <row r="117" spans="2:8" x14ac:dyDescent="0.2">
      <c r="B117" s="68">
        <v>0.87848813678778115</v>
      </c>
      <c r="C117" t="s">
        <v>296</v>
      </c>
      <c r="D117" t="s">
        <v>297</v>
      </c>
      <c r="E117" s="1">
        <v>10738</v>
      </c>
      <c r="F117">
        <v>54</v>
      </c>
      <c r="G117" s="4">
        <v>4.0308999999999999</v>
      </c>
      <c r="H117" s="66">
        <f t="shared" si="1"/>
        <v>-9.1880430592212556E-2</v>
      </c>
    </row>
    <row r="118" spans="2:8" x14ac:dyDescent="0.2">
      <c r="B118" s="68">
        <v>0.67290858796453057</v>
      </c>
      <c r="C118" t="s">
        <v>288</v>
      </c>
      <c r="D118" t="s">
        <v>289</v>
      </c>
      <c r="E118" s="1">
        <v>11115</v>
      </c>
      <c r="F118">
        <v>58</v>
      </c>
      <c r="G118" s="4">
        <v>4.0458999999999996</v>
      </c>
      <c r="H118" s="66">
        <f t="shared" si="1"/>
        <v>-7.3247135810523598E-2</v>
      </c>
    </row>
    <row r="119" spans="2:8" x14ac:dyDescent="0.2">
      <c r="B119" s="68">
        <v>0.64918856235558919</v>
      </c>
      <c r="C119" t="s">
        <v>161</v>
      </c>
      <c r="D119" t="s">
        <v>279</v>
      </c>
      <c r="E119" s="1">
        <v>11503</v>
      </c>
      <c r="F119">
        <v>59</v>
      </c>
      <c r="G119" s="4">
        <v>4.0608000000000004</v>
      </c>
      <c r="H119" s="66">
        <f t="shared" si="1"/>
        <v>-5.4070163992764132E-2</v>
      </c>
    </row>
    <row r="120" spans="2:8" x14ac:dyDescent="0.2">
      <c r="B120" s="68">
        <v>0.45883271012027249</v>
      </c>
      <c r="C120" t="s">
        <v>143</v>
      </c>
      <c r="D120" t="s">
        <v>144</v>
      </c>
      <c r="E120" s="1">
        <v>25773</v>
      </c>
      <c r="F120">
        <v>66</v>
      </c>
      <c r="G120" s="4">
        <v>4.4112</v>
      </c>
      <c r="H120" s="66">
        <f t="shared" si="1"/>
        <v>0.6512272273459665</v>
      </c>
    </row>
    <row r="121" spans="2:8" x14ac:dyDescent="0.2">
      <c r="B121" s="68">
        <v>0.60733181455087315</v>
      </c>
      <c r="C121" t="s">
        <v>22</v>
      </c>
      <c r="D121" t="s">
        <v>23</v>
      </c>
      <c r="E121" s="1">
        <v>1251</v>
      </c>
      <c r="F121">
        <v>46</v>
      </c>
      <c r="G121" s="4">
        <v>3.0973000000000002</v>
      </c>
      <c r="H121" s="66">
        <f t="shared" si="1"/>
        <v>-0.5607771616104702</v>
      </c>
    </row>
    <row r="122" spans="2:8" x14ac:dyDescent="0.2">
      <c r="B122" s="68">
        <v>0.34443689805721855</v>
      </c>
      <c r="C122" t="s">
        <v>382</v>
      </c>
      <c r="D122" t="s">
        <v>383</v>
      </c>
      <c r="E122" s="1">
        <v>7464</v>
      </c>
      <c r="F122">
        <v>53</v>
      </c>
      <c r="G122" s="4">
        <v>3.8730000000000002</v>
      </c>
      <c r="H122" s="66">
        <f t="shared" si="1"/>
        <v>-0.25369848660083233</v>
      </c>
    </row>
    <row r="123" spans="2:8" x14ac:dyDescent="0.2">
      <c r="B123" s="68">
        <v>0.70486448095668464</v>
      </c>
      <c r="C123" t="s">
        <v>109</v>
      </c>
      <c r="D123" t="s">
        <v>110</v>
      </c>
      <c r="E123" s="1">
        <v>36410</v>
      </c>
      <c r="F123">
        <v>60</v>
      </c>
      <c r="G123" s="4">
        <v>4.5612000000000004</v>
      </c>
      <c r="H123" s="66">
        <f t="shared" si="1"/>
        <v>1.1769629212261401</v>
      </c>
    </row>
    <row r="124" spans="2:8" x14ac:dyDescent="0.2">
      <c r="B124" s="68">
        <v>0.71467779809301202</v>
      </c>
      <c r="C124" t="s">
        <v>119</v>
      </c>
      <c r="D124" t="s">
        <v>120</v>
      </c>
      <c r="E124" s="1">
        <v>33905</v>
      </c>
      <c r="F124">
        <v>60</v>
      </c>
      <c r="G124" s="4">
        <v>4.5303000000000004</v>
      </c>
      <c r="H124" s="66">
        <f t="shared" si="1"/>
        <v>1.053152832557358</v>
      </c>
    </row>
    <row r="125" spans="2:8" x14ac:dyDescent="0.2">
      <c r="B125" s="68">
        <v>0.92833529888472011</v>
      </c>
      <c r="C125" t="s">
        <v>292</v>
      </c>
      <c r="D125" t="s">
        <v>293</v>
      </c>
      <c r="E125" s="1">
        <v>10970</v>
      </c>
      <c r="F125">
        <v>59</v>
      </c>
      <c r="G125" s="4">
        <v>4.0401999999999996</v>
      </c>
      <c r="H125" s="66">
        <f t="shared" si="1"/>
        <v>-8.0413787649634735E-2</v>
      </c>
    </row>
    <row r="126" spans="2:8" x14ac:dyDescent="0.2">
      <c r="B126" s="68">
        <v>0.7338918265390465</v>
      </c>
      <c r="C126" t="s">
        <v>488</v>
      </c>
      <c r="D126" t="s">
        <v>489</v>
      </c>
      <c r="E126" s="1">
        <v>4877</v>
      </c>
      <c r="F126">
        <v>57</v>
      </c>
      <c r="G126" s="4">
        <v>3.6882000000000001</v>
      </c>
      <c r="H126" s="66">
        <f t="shared" si="1"/>
        <v>-0.38156144044759449</v>
      </c>
    </row>
    <row r="127" spans="2:8" x14ac:dyDescent="0.2">
      <c r="B127" s="68">
        <v>0.56425813851362916</v>
      </c>
      <c r="C127" t="s">
        <v>474</v>
      </c>
      <c r="D127" t="s">
        <v>475</v>
      </c>
      <c r="E127" s="1">
        <v>5370</v>
      </c>
      <c r="F127">
        <v>56</v>
      </c>
      <c r="G127" s="4">
        <v>3.73</v>
      </c>
      <c r="H127" s="66">
        <f t="shared" si="1"/>
        <v>-0.35719482419461662</v>
      </c>
    </row>
    <row r="128" spans="2:8" x14ac:dyDescent="0.2">
      <c r="B128" s="68">
        <v>0.55208682870968939</v>
      </c>
      <c r="C128" t="s">
        <v>640</v>
      </c>
      <c r="D128" t="s">
        <v>641</v>
      </c>
      <c r="E128" s="1">
        <v>2869</v>
      </c>
      <c r="F128">
        <v>58</v>
      </c>
      <c r="G128" s="4">
        <v>3.4577</v>
      </c>
      <c r="H128" s="66">
        <f t="shared" si="1"/>
        <v>-0.48080721212300942</v>
      </c>
    </row>
    <row r="129" spans="2:8" x14ac:dyDescent="0.2">
      <c r="B129" s="68">
        <v>0.68324130996793875</v>
      </c>
      <c r="C129" t="s">
        <v>344</v>
      </c>
      <c r="D129" t="s">
        <v>345</v>
      </c>
      <c r="E129" s="1">
        <v>8819</v>
      </c>
      <c r="F129">
        <v>60</v>
      </c>
      <c r="G129" s="4">
        <v>3.9453999999999998</v>
      </c>
      <c r="H129" s="66">
        <f t="shared" si="1"/>
        <v>-0.18672736079396615</v>
      </c>
    </row>
    <row r="130" spans="2:8" x14ac:dyDescent="0.2">
      <c r="B130" s="68">
        <v>0.88788522514346335</v>
      </c>
      <c r="C130" t="s">
        <v>129</v>
      </c>
      <c r="D130" t="s">
        <v>130</v>
      </c>
      <c r="E130" s="1">
        <v>31825</v>
      </c>
      <c r="F130">
        <v>64</v>
      </c>
      <c r="G130" s="4">
        <v>4.5027999999999997</v>
      </c>
      <c r="H130" s="66">
        <f t="shared" si="1"/>
        <v>0.95034844755493619</v>
      </c>
    </row>
    <row r="131" spans="2:8" x14ac:dyDescent="0.2">
      <c r="B131" s="68">
        <v>0.47707733768104144</v>
      </c>
      <c r="C131" t="s">
        <v>227</v>
      </c>
      <c r="D131" t="s">
        <v>228</v>
      </c>
      <c r="E131" s="1">
        <v>14026</v>
      </c>
      <c r="F131">
        <v>56</v>
      </c>
      <c r="G131" s="4">
        <v>4.1468999999999996</v>
      </c>
      <c r="H131" s="66">
        <f t="shared" si="1"/>
        <v>7.0629578007769672E-2</v>
      </c>
    </row>
    <row r="132" spans="2:8" x14ac:dyDescent="0.2">
      <c r="B132" s="68">
        <v>6.6043465252632827E-2</v>
      </c>
      <c r="C132" t="s">
        <v>334</v>
      </c>
      <c r="D132" t="s">
        <v>335</v>
      </c>
      <c r="E132" s="1">
        <v>9175</v>
      </c>
      <c r="F132">
        <v>60</v>
      </c>
      <c r="G132" s="4">
        <v>3.9626000000000001</v>
      </c>
      <c r="H132" s="66">
        <f t="shared" ref="H132:H195" si="2">STANDARDIZE(E132,12596.98,20232.6)</f>
        <v>-0.16913199489932088</v>
      </c>
    </row>
    <row r="133" spans="2:8" x14ac:dyDescent="0.2">
      <c r="B133" s="68">
        <v>0.60433771262106739</v>
      </c>
      <c r="C133" t="s">
        <v>462</v>
      </c>
      <c r="D133" t="s">
        <v>463</v>
      </c>
      <c r="E133" s="1">
        <v>5603</v>
      </c>
      <c r="F133">
        <v>48</v>
      </c>
      <c r="G133" s="4">
        <v>3.7484000000000002</v>
      </c>
      <c r="H133" s="66">
        <f t="shared" si="2"/>
        <v>-0.34567875606694148</v>
      </c>
    </row>
    <row r="134" spans="2:8" x14ac:dyDescent="0.2">
      <c r="B134" s="68">
        <v>0.84966715525674685</v>
      </c>
      <c r="C134" t="s">
        <v>67</v>
      </c>
      <c r="D134" t="s">
        <v>68</v>
      </c>
      <c r="E134" s="2">
        <v>92116</v>
      </c>
      <c r="F134">
        <v>77</v>
      </c>
      <c r="G134" s="4">
        <v>4.9642999999999997</v>
      </c>
      <c r="H134" s="67">
        <f t="shared" si="2"/>
        <v>3.9302422822573475</v>
      </c>
    </row>
    <row r="135" spans="2:8" x14ac:dyDescent="0.2">
      <c r="B135" s="68">
        <v>0.40623542620031228</v>
      </c>
      <c r="C135" t="s">
        <v>203</v>
      </c>
      <c r="D135" t="s">
        <v>204</v>
      </c>
      <c r="E135" s="1">
        <v>16914</v>
      </c>
      <c r="F135">
        <v>55</v>
      </c>
      <c r="G135" s="4">
        <v>4.2282000000000002</v>
      </c>
      <c r="H135" s="66">
        <f t="shared" si="2"/>
        <v>0.21336951256882461</v>
      </c>
    </row>
    <row r="136" spans="2:8" x14ac:dyDescent="0.2">
      <c r="B136" s="68">
        <v>0.13223309630323998</v>
      </c>
      <c r="C136" t="s">
        <v>432</v>
      </c>
      <c r="D136" t="s">
        <v>433</v>
      </c>
      <c r="E136" s="1">
        <v>6344</v>
      </c>
      <c r="F136">
        <v>49</v>
      </c>
      <c r="G136" s="4">
        <v>3.8024</v>
      </c>
      <c r="H136" s="66">
        <f t="shared" si="2"/>
        <v>-0.3090546939098287</v>
      </c>
    </row>
    <row r="137" spans="2:8" x14ac:dyDescent="0.2">
      <c r="B137" s="68">
        <v>0.32297653998275344</v>
      </c>
      <c r="C137" t="s">
        <v>324</v>
      </c>
      <c r="D137" t="s">
        <v>325</v>
      </c>
      <c r="E137" s="1">
        <v>9458</v>
      </c>
      <c r="F137">
        <v>59</v>
      </c>
      <c r="G137" s="4">
        <v>3.9758</v>
      </c>
      <c r="H137" s="66">
        <f t="shared" si="2"/>
        <v>-0.15514466751677983</v>
      </c>
    </row>
    <row r="138" spans="2:8" x14ac:dyDescent="0.2">
      <c r="B138" s="68">
        <v>0.40169904868091355</v>
      </c>
      <c r="C138" t="s">
        <v>486</v>
      </c>
      <c r="D138" t="s">
        <v>487</v>
      </c>
      <c r="E138" s="1">
        <v>4898</v>
      </c>
      <c r="F138">
        <v>65</v>
      </c>
      <c r="G138" s="4">
        <v>3.69</v>
      </c>
      <c r="H138" s="66">
        <f t="shared" si="2"/>
        <v>-0.38052351156055081</v>
      </c>
    </row>
    <row r="139" spans="2:8" x14ac:dyDescent="0.2">
      <c r="B139" s="68">
        <v>0.91820519030158132</v>
      </c>
      <c r="C139" t="s">
        <v>646</v>
      </c>
      <c r="D139" t="s">
        <v>647</v>
      </c>
      <c r="E139" s="1">
        <v>2783</v>
      </c>
      <c r="F139">
        <v>48</v>
      </c>
      <c r="G139" s="4">
        <v>3.4445000000000001</v>
      </c>
      <c r="H139" s="66">
        <f t="shared" si="2"/>
        <v>-0.48505777804137878</v>
      </c>
    </row>
    <row r="140" spans="2:8" x14ac:dyDescent="0.2">
      <c r="B140" s="68">
        <v>0.9702887062958836</v>
      </c>
      <c r="C140" t="s">
        <v>113</v>
      </c>
      <c r="D140" t="s">
        <v>114</v>
      </c>
      <c r="E140" s="1">
        <v>34400</v>
      </c>
      <c r="F140">
        <v>62</v>
      </c>
      <c r="G140" s="4">
        <v>4.5366</v>
      </c>
      <c r="H140" s="66">
        <f t="shared" si="2"/>
        <v>1.0776182991805305</v>
      </c>
    </row>
    <row r="141" spans="2:8" x14ac:dyDescent="0.2">
      <c r="B141" s="68">
        <v>0.35749919048119239</v>
      </c>
      <c r="C141" t="s">
        <v>263</v>
      </c>
      <c r="D141" t="s">
        <v>264</v>
      </c>
      <c r="E141" s="1">
        <v>12578</v>
      </c>
      <c r="F141">
        <v>49</v>
      </c>
      <c r="G141" s="4">
        <v>4.0995999999999997</v>
      </c>
      <c r="H141" s="66">
        <f t="shared" si="2"/>
        <v>-9.3809001314707776E-4</v>
      </c>
    </row>
    <row r="142" spans="2:8" x14ac:dyDescent="0.2">
      <c r="B142" s="68">
        <v>0.47860294021224759</v>
      </c>
      <c r="C142" t="s">
        <v>50</v>
      </c>
      <c r="D142" t="s">
        <v>51</v>
      </c>
      <c r="E142" s="1">
        <v>235</v>
      </c>
      <c r="F142">
        <v>48</v>
      </c>
      <c r="G142" s="4">
        <v>2.3711000000000002</v>
      </c>
      <c r="H142" s="66">
        <f t="shared" si="2"/>
        <v>-0.61099314966934548</v>
      </c>
    </row>
    <row r="143" spans="2:8" x14ac:dyDescent="0.2">
      <c r="B143" s="68">
        <v>0.65000085973697996</v>
      </c>
      <c r="C143" t="s">
        <v>658</v>
      </c>
      <c r="D143" t="s">
        <v>659</v>
      </c>
      <c r="E143" s="1">
        <v>2563</v>
      </c>
      <c r="F143">
        <v>59</v>
      </c>
      <c r="G143" s="4">
        <v>3.4087000000000001</v>
      </c>
      <c r="H143" s="66">
        <f t="shared" si="2"/>
        <v>-0.49593131876278879</v>
      </c>
    </row>
    <row r="144" spans="2:8" x14ac:dyDescent="0.2">
      <c r="B144" s="68">
        <v>0.56252327647605271</v>
      </c>
      <c r="C144" t="s">
        <v>354</v>
      </c>
      <c r="D144" t="s">
        <v>355</v>
      </c>
      <c r="E144" s="2">
        <v>8509</v>
      </c>
      <c r="F144">
        <v>52</v>
      </c>
      <c r="G144" s="4">
        <v>3.9298999999999999</v>
      </c>
      <c r="H144" s="66">
        <f t="shared" si="2"/>
        <v>-0.20204916817413482</v>
      </c>
    </row>
    <row r="145" spans="2:8" x14ac:dyDescent="0.2">
      <c r="B145" s="68">
        <v>0.88823825377339005</v>
      </c>
      <c r="C145" t="s">
        <v>183</v>
      </c>
      <c r="D145" t="s">
        <v>184</v>
      </c>
      <c r="E145" s="1">
        <v>19069</v>
      </c>
      <c r="F145">
        <v>59</v>
      </c>
      <c r="G145" s="4">
        <v>4.2803000000000004</v>
      </c>
      <c r="H145" s="66">
        <f t="shared" si="2"/>
        <v>0.31988078645354534</v>
      </c>
    </row>
    <row r="146" spans="2:8" x14ac:dyDescent="0.2">
      <c r="B146" s="68">
        <v>0.31876737211299444</v>
      </c>
      <c r="C146" t="s">
        <v>265</v>
      </c>
      <c r="D146" t="s">
        <v>266</v>
      </c>
      <c r="E146" s="1">
        <v>12512</v>
      </c>
      <c r="F146">
        <v>64</v>
      </c>
      <c r="G146" s="4">
        <v>4.0972999999999997</v>
      </c>
      <c r="H146" s="66">
        <f t="shared" si="2"/>
        <v>-4.2001522295700786E-3</v>
      </c>
    </row>
    <row r="147" spans="2:8" x14ac:dyDescent="0.2">
      <c r="B147" s="68">
        <v>0.31396292247903745</v>
      </c>
      <c r="C147" t="s">
        <v>219</v>
      </c>
      <c r="D147" t="s">
        <v>220</v>
      </c>
      <c r="E147" s="1">
        <v>15118</v>
      </c>
      <c r="F147">
        <v>53</v>
      </c>
      <c r="G147" s="4">
        <v>4.1795</v>
      </c>
      <c r="H147" s="66">
        <f t="shared" si="2"/>
        <v>0.12460188013404114</v>
      </c>
    </row>
    <row r="148" spans="2:8" x14ac:dyDescent="0.2">
      <c r="B148" s="68">
        <v>0.64397319989530455</v>
      </c>
      <c r="C148" t="s">
        <v>470</v>
      </c>
      <c r="D148" t="s">
        <v>471</v>
      </c>
      <c r="E148" s="1">
        <v>5409</v>
      </c>
      <c r="F148">
        <v>57</v>
      </c>
      <c r="G148" s="4">
        <v>3.7330999999999999</v>
      </c>
      <c r="H148" s="66">
        <f t="shared" si="2"/>
        <v>-0.35526724197582121</v>
      </c>
    </row>
    <row r="149" spans="2:8" x14ac:dyDescent="0.2">
      <c r="B149" s="68">
        <v>0.65155273150166915</v>
      </c>
      <c r="C149" t="s">
        <v>284</v>
      </c>
      <c r="D149" t="s">
        <v>285</v>
      </c>
      <c r="E149" s="1">
        <v>11252</v>
      </c>
      <c r="F149">
        <v>74</v>
      </c>
      <c r="G149" s="4">
        <v>4.0511999999999997</v>
      </c>
      <c r="H149" s="66">
        <f t="shared" si="2"/>
        <v>-6.6475885452191005E-2</v>
      </c>
    </row>
    <row r="150" spans="2:8" x14ac:dyDescent="0.2">
      <c r="B150" s="68">
        <v>0.23382464968324668</v>
      </c>
      <c r="C150" t="s">
        <v>448</v>
      </c>
      <c r="D150" t="s">
        <v>449</v>
      </c>
      <c r="E150" s="1">
        <v>5951</v>
      </c>
      <c r="F150">
        <v>59</v>
      </c>
      <c r="G150" s="4">
        <v>3.7746</v>
      </c>
      <c r="H150" s="66">
        <f t="shared" si="2"/>
        <v>-0.32847879165307475</v>
      </c>
    </row>
    <row r="151" spans="2:8" x14ac:dyDescent="0.2">
      <c r="B151" s="68">
        <v>0.48020646342052631</v>
      </c>
      <c r="C151" t="s">
        <v>478</v>
      </c>
      <c r="D151" t="s">
        <v>479</v>
      </c>
      <c r="E151" s="1">
        <v>5226</v>
      </c>
      <c r="F151">
        <v>57</v>
      </c>
      <c r="G151" s="4">
        <v>3.7181999999999999</v>
      </c>
      <c r="H151" s="66">
        <f t="shared" si="2"/>
        <v>-0.36431205084863044</v>
      </c>
    </row>
    <row r="152" spans="2:8" x14ac:dyDescent="0.2">
      <c r="B152" s="68">
        <v>0.83911752579169785</v>
      </c>
      <c r="C152" t="s">
        <v>468</v>
      </c>
      <c r="D152" t="s">
        <v>469</v>
      </c>
      <c r="E152" s="1">
        <v>5412</v>
      </c>
      <c r="F152">
        <v>58</v>
      </c>
      <c r="G152" s="4">
        <v>3.7334000000000001</v>
      </c>
      <c r="H152" s="66">
        <f t="shared" si="2"/>
        <v>-0.35511896642052926</v>
      </c>
    </row>
    <row r="153" spans="2:8" x14ac:dyDescent="0.2">
      <c r="B153" s="68">
        <v>0.70319437144395058</v>
      </c>
      <c r="C153" t="s">
        <v>0</v>
      </c>
      <c r="D153" t="s">
        <v>1</v>
      </c>
      <c r="E153" s="1">
        <v>1779</v>
      </c>
      <c r="F153">
        <v>46</v>
      </c>
      <c r="G153" s="4">
        <v>3.2502</v>
      </c>
      <c r="H153" s="66">
        <f t="shared" si="2"/>
        <v>-0.53468066387908619</v>
      </c>
    </row>
    <row r="154" spans="2:8" x14ac:dyDescent="0.2">
      <c r="B154" s="68">
        <v>0.38612416486294565</v>
      </c>
      <c r="C154" t="s">
        <v>201</v>
      </c>
      <c r="D154" t="s">
        <v>202</v>
      </c>
      <c r="E154" s="1">
        <v>16931</v>
      </c>
      <c r="F154">
        <v>52</v>
      </c>
      <c r="G154" s="4">
        <v>4.2286999999999999</v>
      </c>
      <c r="H154" s="66">
        <f t="shared" si="2"/>
        <v>0.21420974071547902</v>
      </c>
    </row>
    <row r="155" spans="2:8" x14ac:dyDescent="0.2">
      <c r="B155" s="68">
        <v>0.4150728123914974</v>
      </c>
      <c r="C155" t="s">
        <v>300</v>
      </c>
      <c r="D155" t="s">
        <v>301</v>
      </c>
      <c r="E155" s="1">
        <v>10711</v>
      </c>
      <c r="F155">
        <v>45</v>
      </c>
      <c r="G155" s="4">
        <v>4.0297999999999998</v>
      </c>
      <c r="H155" s="66">
        <f t="shared" si="2"/>
        <v>-9.3214910589840147E-2</v>
      </c>
    </row>
    <row r="156" spans="2:8" x14ac:dyDescent="0.2">
      <c r="B156" s="68">
        <v>0.49588055776888851</v>
      </c>
      <c r="C156" t="s">
        <v>576</v>
      </c>
      <c r="D156" t="s">
        <v>577</v>
      </c>
      <c r="E156" s="1">
        <v>3384</v>
      </c>
      <c r="F156">
        <v>57</v>
      </c>
      <c r="G156" s="4">
        <v>3.5293999999999999</v>
      </c>
      <c r="H156" s="66">
        <f t="shared" si="2"/>
        <v>-0.45535324179789055</v>
      </c>
    </row>
    <row r="157" spans="2:8" x14ac:dyDescent="0.2">
      <c r="B157" s="68">
        <v>0.58138362560552459</v>
      </c>
      <c r="C157" t="s">
        <v>626</v>
      </c>
      <c r="D157" t="s">
        <v>627</v>
      </c>
      <c r="E157" s="1">
        <v>2978</v>
      </c>
      <c r="F157">
        <v>59</v>
      </c>
      <c r="G157" s="4">
        <v>3.4739</v>
      </c>
      <c r="H157" s="66">
        <f t="shared" si="2"/>
        <v>-0.47541986694740174</v>
      </c>
    </row>
    <row r="158" spans="2:8" x14ac:dyDescent="0.2">
      <c r="B158" s="68">
        <v>0.52285224191438318</v>
      </c>
      <c r="C158" t="s">
        <v>8</v>
      </c>
      <c r="D158" t="s">
        <v>9</v>
      </c>
      <c r="E158" s="1">
        <v>1592</v>
      </c>
      <c r="F158">
        <v>59</v>
      </c>
      <c r="G158" s="4">
        <v>3.2019000000000002</v>
      </c>
      <c r="H158" s="66">
        <f t="shared" si="2"/>
        <v>-0.5439231734922847</v>
      </c>
    </row>
    <row r="159" spans="2:8" x14ac:dyDescent="0.2">
      <c r="B159" s="68">
        <v>0.13922394335770671</v>
      </c>
      <c r="C159" t="s">
        <v>318</v>
      </c>
      <c r="D159" t="s">
        <v>319</v>
      </c>
      <c r="E159" s="1">
        <v>9903</v>
      </c>
      <c r="F159">
        <v>53</v>
      </c>
      <c r="G159" s="4">
        <v>3.9958</v>
      </c>
      <c r="H159" s="66">
        <f t="shared" si="2"/>
        <v>-0.13315046014847323</v>
      </c>
    </row>
    <row r="160" spans="2:8" x14ac:dyDescent="0.2">
      <c r="B160" s="68">
        <v>0.39515557173804505</v>
      </c>
      <c r="C160" t="s">
        <v>692</v>
      </c>
      <c r="D160" t="s">
        <v>693</v>
      </c>
      <c r="E160" s="1">
        <v>2271</v>
      </c>
      <c r="F160">
        <v>58</v>
      </c>
      <c r="G160" s="4">
        <v>3.3561999999999999</v>
      </c>
      <c r="H160" s="66">
        <f t="shared" si="2"/>
        <v>-0.51036347281120564</v>
      </c>
    </row>
    <row r="161" spans="2:8" x14ac:dyDescent="0.2">
      <c r="B161" s="68">
        <v>0.44722722953900507</v>
      </c>
      <c r="C161" t="s">
        <v>131</v>
      </c>
      <c r="D161" t="s">
        <v>132</v>
      </c>
      <c r="E161" s="1">
        <v>31430</v>
      </c>
      <c r="F161">
        <v>62</v>
      </c>
      <c r="G161" s="4">
        <v>4.4973000000000001</v>
      </c>
      <c r="H161" s="66">
        <f t="shared" si="2"/>
        <v>0.93082549944149551</v>
      </c>
    </row>
    <row r="162" spans="2:8" x14ac:dyDescent="0.2">
      <c r="B162" s="68">
        <v>0.36001682437694082</v>
      </c>
      <c r="C162" t="s">
        <v>271</v>
      </c>
      <c r="D162" t="s">
        <v>272</v>
      </c>
      <c r="E162" s="1">
        <v>11845</v>
      </c>
      <c r="F162">
        <v>56</v>
      </c>
      <c r="G162" s="4">
        <v>4.0735000000000001</v>
      </c>
      <c r="H162" s="66">
        <f t="shared" si="2"/>
        <v>-3.7166750689481311E-2</v>
      </c>
    </row>
    <row r="163" spans="2:8" x14ac:dyDescent="0.2">
      <c r="B163" s="68">
        <v>0.62756702368470407</v>
      </c>
      <c r="C163" t="s">
        <v>159</v>
      </c>
      <c r="D163" t="s">
        <v>160</v>
      </c>
      <c r="E163" s="1">
        <v>22804</v>
      </c>
      <c r="F163">
        <v>56</v>
      </c>
      <c r="G163" s="4">
        <v>4.3579999999999997</v>
      </c>
      <c r="H163" s="66">
        <f t="shared" si="2"/>
        <v>0.50448385279202879</v>
      </c>
    </row>
    <row r="164" spans="2:8" x14ac:dyDescent="0.2">
      <c r="B164" s="68">
        <v>7.1288039683562454E-3</v>
      </c>
      <c r="C164" t="s">
        <v>326</v>
      </c>
      <c r="D164" t="s">
        <v>327</v>
      </c>
      <c r="E164" s="1">
        <v>9419</v>
      </c>
      <c r="F164">
        <v>52</v>
      </c>
      <c r="G164" s="4">
        <v>3.9740000000000002</v>
      </c>
      <c r="H164" s="66">
        <f t="shared" si="2"/>
        <v>-0.15707224973557524</v>
      </c>
    </row>
    <row r="165" spans="2:8" x14ac:dyDescent="0.2">
      <c r="B165" s="68">
        <v>0.58299518784952098</v>
      </c>
      <c r="C165" t="s">
        <v>512</v>
      </c>
      <c r="D165" t="s">
        <v>513</v>
      </c>
      <c r="E165" s="1">
        <v>4601</v>
      </c>
      <c r="F165">
        <v>61</v>
      </c>
      <c r="G165" s="4">
        <v>3.6629</v>
      </c>
      <c r="H165" s="66">
        <f t="shared" si="2"/>
        <v>-0.39520279153445431</v>
      </c>
    </row>
    <row r="166" spans="2:8" x14ac:dyDescent="0.2">
      <c r="B166" s="68">
        <v>0.77507701656375161</v>
      </c>
      <c r="C166" t="s">
        <v>422</v>
      </c>
      <c r="D166" t="s">
        <v>423</v>
      </c>
      <c r="E166" s="1">
        <v>6504</v>
      </c>
      <c r="F166">
        <v>42</v>
      </c>
      <c r="G166" s="4">
        <v>3.8132000000000001</v>
      </c>
      <c r="H166" s="66">
        <f t="shared" si="2"/>
        <v>-0.30114666429425779</v>
      </c>
    </row>
    <row r="167" spans="2:8" x14ac:dyDescent="0.2">
      <c r="B167" s="68">
        <v>0.42730872491001692</v>
      </c>
      <c r="C167" t="s">
        <v>245</v>
      </c>
      <c r="D167" t="s">
        <v>246</v>
      </c>
      <c r="E167" s="1">
        <v>13407</v>
      </c>
      <c r="F167">
        <v>47</v>
      </c>
      <c r="G167" s="4">
        <v>4.1273</v>
      </c>
      <c r="H167" s="66">
        <f t="shared" si="2"/>
        <v>4.0035388432529705E-2</v>
      </c>
    </row>
    <row r="168" spans="2:8" x14ac:dyDescent="0.2">
      <c r="B168" s="68">
        <v>0.73859309675975737</v>
      </c>
      <c r="C168" t="s">
        <v>410</v>
      </c>
      <c r="D168" t="s">
        <v>411</v>
      </c>
      <c r="E168" s="1">
        <v>6815</v>
      </c>
      <c r="F168">
        <v>57</v>
      </c>
      <c r="G168" s="4">
        <v>3.8334999999999999</v>
      </c>
      <c r="H168" s="66">
        <f t="shared" si="2"/>
        <v>-0.28577543172899184</v>
      </c>
    </row>
    <row r="169" spans="2:8" x14ac:dyDescent="0.2">
      <c r="B169" s="68">
        <v>0.93720490977066917</v>
      </c>
      <c r="C169" t="s">
        <v>678</v>
      </c>
      <c r="D169" t="s">
        <v>679</v>
      </c>
      <c r="E169" s="1">
        <v>2374</v>
      </c>
      <c r="F169">
        <v>52</v>
      </c>
      <c r="G169" s="4">
        <v>3.3755000000000002</v>
      </c>
      <c r="H169" s="66">
        <f t="shared" si="2"/>
        <v>-0.50527267874618187</v>
      </c>
    </row>
    <row r="170" spans="2:8" x14ac:dyDescent="0.2">
      <c r="B170" s="68">
        <v>0.76043203361463463</v>
      </c>
      <c r="C170" t="s">
        <v>26</v>
      </c>
      <c r="D170" t="s">
        <v>27</v>
      </c>
      <c r="E170" s="1">
        <v>1238</v>
      </c>
      <c r="F170">
        <v>55</v>
      </c>
      <c r="G170" s="4">
        <v>3.0926999999999998</v>
      </c>
      <c r="H170" s="66">
        <f t="shared" si="2"/>
        <v>-0.56141968901673533</v>
      </c>
    </row>
    <row r="171" spans="2:8" x14ac:dyDescent="0.2">
      <c r="B171" s="68">
        <v>0.93298083944010834</v>
      </c>
      <c r="C171" t="s">
        <v>696</v>
      </c>
      <c r="D171" t="s">
        <v>697</v>
      </c>
      <c r="E171" s="1">
        <v>2067</v>
      </c>
      <c r="F171">
        <v>42</v>
      </c>
      <c r="G171" s="4">
        <v>3.3153000000000001</v>
      </c>
      <c r="H171" s="66">
        <f t="shared" si="2"/>
        <v>-0.52044621057105855</v>
      </c>
    </row>
    <row r="172" spans="2:8" x14ac:dyDescent="0.2">
      <c r="B172" s="68">
        <v>0.11909550710528105</v>
      </c>
      <c r="C172" t="s">
        <v>63</v>
      </c>
      <c r="D172" t="s">
        <v>64</v>
      </c>
      <c r="E172" s="1">
        <v>156168</v>
      </c>
      <c r="F172">
        <v>63</v>
      </c>
      <c r="G172" s="4">
        <v>5.1936</v>
      </c>
      <c r="H172" s="67">
        <f t="shared" si="2"/>
        <v>7.0960242381107719</v>
      </c>
    </row>
    <row r="173" spans="2:8" x14ac:dyDescent="0.2">
      <c r="B173" s="68">
        <v>7.0434768454114782E-2</v>
      </c>
      <c r="C173" t="s">
        <v>223</v>
      </c>
      <c r="D173" t="s">
        <v>224</v>
      </c>
      <c r="E173" s="1">
        <v>14394</v>
      </c>
      <c r="F173">
        <v>53</v>
      </c>
      <c r="G173" s="4">
        <v>4.1581999999999999</v>
      </c>
      <c r="H173" s="66">
        <f t="shared" si="2"/>
        <v>8.8818046123582767E-2</v>
      </c>
    </row>
    <row r="174" spans="2:8" x14ac:dyDescent="0.2">
      <c r="B174" s="68">
        <v>0.79648744854897346</v>
      </c>
      <c r="C174" t="s">
        <v>127</v>
      </c>
      <c r="D174" t="s">
        <v>128</v>
      </c>
      <c r="E174" s="1">
        <v>32633</v>
      </c>
      <c r="F174">
        <v>63</v>
      </c>
      <c r="G174" s="4">
        <v>4.5137</v>
      </c>
      <c r="H174" s="66">
        <f t="shared" si="2"/>
        <v>0.99028399711356929</v>
      </c>
    </row>
    <row r="175" spans="2:8" x14ac:dyDescent="0.2">
      <c r="B175" s="68">
        <v>0.68045896168739506</v>
      </c>
      <c r="C175" t="s">
        <v>466</v>
      </c>
      <c r="D175" t="s">
        <v>467</v>
      </c>
      <c r="E175" s="1">
        <v>5518</v>
      </c>
      <c r="F175">
        <v>57</v>
      </c>
      <c r="G175" s="4">
        <v>3.7418</v>
      </c>
      <c r="H175" s="66">
        <f t="shared" si="2"/>
        <v>-0.34987989680021353</v>
      </c>
    </row>
    <row r="176" spans="2:8" x14ac:dyDescent="0.2">
      <c r="B176" s="68">
        <v>0.98590762244776875</v>
      </c>
      <c r="C176" t="s">
        <v>710</v>
      </c>
      <c r="D176" t="s">
        <v>711</v>
      </c>
      <c r="E176" s="1">
        <v>1953</v>
      </c>
      <c r="F176">
        <v>59</v>
      </c>
      <c r="G176" s="4">
        <v>3.2907000000000002</v>
      </c>
      <c r="H176" s="66">
        <f t="shared" si="2"/>
        <v>-0.52608068167215283</v>
      </c>
    </row>
    <row r="177" spans="2:8" x14ac:dyDescent="0.2">
      <c r="B177" s="68">
        <v>0.88869268536923385</v>
      </c>
      <c r="C177" t="s">
        <v>674</v>
      </c>
      <c r="D177" t="s">
        <v>675</v>
      </c>
      <c r="E177" s="1">
        <v>2398</v>
      </c>
      <c r="F177">
        <v>61</v>
      </c>
      <c r="G177" s="4">
        <v>3.3797999999999999</v>
      </c>
      <c r="H177" s="66">
        <f t="shared" si="2"/>
        <v>-0.50408647430384623</v>
      </c>
    </row>
    <row r="178" spans="2:8" x14ac:dyDescent="0.2">
      <c r="B178" s="68">
        <v>0.44459505596008697</v>
      </c>
      <c r="C178" t="s">
        <v>251</v>
      </c>
      <c r="D178" t="s">
        <v>252</v>
      </c>
      <c r="E178" s="1">
        <v>13292</v>
      </c>
      <c r="F178">
        <v>65</v>
      </c>
      <c r="G178" s="4">
        <v>4.1235999999999997</v>
      </c>
      <c r="H178" s="66">
        <f t="shared" si="2"/>
        <v>3.4351492146338113E-2</v>
      </c>
    </row>
    <row r="179" spans="2:8" x14ac:dyDescent="0.2">
      <c r="B179" s="68">
        <v>0.78797526541039653</v>
      </c>
      <c r="C179" t="s">
        <v>91</v>
      </c>
      <c r="D179" t="s">
        <v>92</v>
      </c>
      <c r="E179" s="1">
        <v>42747</v>
      </c>
      <c r="F179">
        <v>53</v>
      </c>
      <c r="G179" s="4">
        <v>4.6308999999999996</v>
      </c>
      <c r="H179" s="66">
        <f t="shared" si="2"/>
        <v>1.4901703191878455</v>
      </c>
    </row>
    <row r="180" spans="2:8" x14ac:dyDescent="0.2">
      <c r="B180" s="68">
        <v>0.42679177292265336</v>
      </c>
      <c r="C180" t="s">
        <v>125</v>
      </c>
      <c r="D180" t="s">
        <v>126</v>
      </c>
      <c r="E180" s="1">
        <v>32929</v>
      </c>
      <c r="F180">
        <v>42</v>
      </c>
      <c r="G180" s="4">
        <v>4.5175999999999998</v>
      </c>
      <c r="H180" s="66">
        <f t="shared" si="2"/>
        <v>1.0049138519023755</v>
      </c>
    </row>
    <row r="181" spans="2:8" x14ac:dyDescent="0.2">
      <c r="B181" s="68">
        <v>0.30892559692971422</v>
      </c>
      <c r="C181" t="s">
        <v>718</v>
      </c>
      <c r="D181" t="s">
        <v>719</v>
      </c>
      <c r="E181" s="1">
        <v>1846</v>
      </c>
      <c r="F181">
        <v>47</v>
      </c>
      <c r="G181" s="4">
        <v>3.2662</v>
      </c>
      <c r="H181" s="66">
        <f t="shared" si="2"/>
        <v>-0.53136917647756587</v>
      </c>
    </row>
    <row r="182" spans="2:8" x14ac:dyDescent="0.2">
      <c r="B182" s="68">
        <v>0.11689044596894438</v>
      </c>
      <c r="C182" t="s">
        <v>440</v>
      </c>
      <c r="D182" t="s">
        <v>441</v>
      </c>
      <c r="E182" s="1">
        <v>6168</v>
      </c>
      <c r="F182">
        <v>56</v>
      </c>
      <c r="G182" s="4">
        <v>3.7900999999999998</v>
      </c>
      <c r="H182" s="66">
        <f t="shared" si="2"/>
        <v>-0.31775352648695671</v>
      </c>
    </row>
    <row r="183" spans="2:8" x14ac:dyDescent="0.2">
      <c r="B183" s="68">
        <v>0.2850789119121574</v>
      </c>
      <c r="C183" t="s">
        <v>360</v>
      </c>
      <c r="D183" t="s">
        <v>361</v>
      </c>
      <c r="E183" s="1">
        <v>8324</v>
      </c>
      <c r="F183">
        <v>58</v>
      </c>
      <c r="G183" s="4">
        <v>3.9203000000000001</v>
      </c>
      <c r="H183" s="66">
        <f t="shared" si="2"/>
        <v>-0.21119282741713868</v>
      </c>
    </row>
    <row r="184" spans="2:8" x14ac:dyDescent="0.2">
      <c r="B184" s="68">
        <v>0.17135494440191212</v>
      </c>
      <c r="C184" t="s">
        <v>185</v>
      </c>
      <c r="D184" t="s">
        <v>186</v>
      </c>
      <c r="E184" s="1">
        <v>18814</v>
      </c>
      <c r="F184">
        <v>61</v>
      </c>
      <c r="G184" s="4">
        <v>4.2744999999999997</v>
      </c>
      <c r="H184" s="66">
        <f t="shared" si="2"/>
        <v>0.3072773642537292</v>
      </c>
    </row>
    <row r="185" spans="2:8" x14ac:dyDescent="0.2">
      <c r="B185" s="68">
        <v>0.54758627135939497</v>
      </c>
      <c r="C185" t="s">
        <v>44</v>
      </c>
      <c r="D185" t="s">
        <v>45</v>
      </c>
      <c r="E185" s="1">
        <v>437</v>
      </c>
      <c r="F185">
        <v>47</v>
      </c>
      <c r="G185" s="4">
        <v>2.6404999999999998</v>
      </c>
      <c r="H185" s="66">
        <f t="shared" si="2"/>
        <v>-0.60100926227968721</v>
      </c>
    </row>
    <row r="186" spans="2:8" x14ac:dyDescent="0.2">
      <c r="B186" s="68">
        <v>0.98503637889394546</v>
      </c>
      <c r="C186" t="s">
        <v>97</v>
      </c>
      <c r="D186" t="s">
        <v>98</v>
      </c>
      <c r="E186" s="1">
        <v>38816</v>
      </c>
      <c r="F186">
        <v>59</v>
      </c>
      <c r="G186" s="4">
        <v>4.5890000000000004</v>
      </c>
      <c r="H186" s="66">
        <f t="shared" si="2"/>
        <v>1.2958799165702877</v>
      </c>
    </row>
    <row r="187" spans="2:8" x14ac:dyDescent="0.2">
      <c r="B187" s="68">
        <v>0.74001010384102694</v>
      </c>
      <c r="C187" t="s">
        <v>426</v>
      </c>
      <c r="D187" t="s">
        <v>427</v>
      </c>
      <c r="E187" s="1">
        <v>6435</v>
      </c>
      <c r="F187">
        <v>58</v>
      </c>
      <c r="G187" s="4">
        <v>3.8085</v>
      </c>
      <c r="H187" s="66">
        <f t="shared" si="2"/>
        <v>-0.30455700206597275</v>
      </c>
    </row>
    <row r="188" spans="2:8" x14ac:dyDescent="0.2">
      <c r="B188" s="68">
        <v>0.51960390732169937</v>
      </c>
      <c r="C188" t="s">
        <v>516</v>
      </c>
      <c r="D188" t="s">
        <v>517</v>
      </c>
      <c r="E188" s="1">
        <v>4491</v>
      </c>
      <c r="F188">
        <v>55</v>
      </c>
      <c r="G188" s="4">
        <v>3.6522999999999999</v>
      </c>
      <c r="H188" s="66">
        <f t="shared" si="2"/>
        <v>-0.40063956189515931</v>
      </c>
    </row>
    <row r="189" spans="2:8" x14ac:dyDescent="0.2">
      <c r="B189" s="68">
        <v>0.33014573522444446</v>
      </c>
      <c r="C189" t="s">
        <v>606</v>
      </c>
      <c r="D189" t="s">
        <v>607</v>
      </c>
      <c r="E189" s="1">
        <v>3176</v>
      </c>
      <c r="F189">
        <v>68</v>
      </c>
      <c r="G189" s="4">
        <v>3.5019</v>
      </c>
      <c r="H189" s="66">
        <f t="shared" si="2"/>
        <v>-0.46563368029813273</v>
      </c>
    </row>
    <row r="190" spans="2:8" x14ac:dyDescent="0.2">
      <c r="B190" s="68">
        <v>0.89447429268576528</v>
      </c>
      <c r="C190" t="s">
        <v>430</v>
      </c>
      <c r="D190" t="s">
        <v>431</v>
      </c>
      <c r="E190" s="1">
        <v>6358</v>
      </c>
      <c r="F190">
        <v>47</v>
      </c>
      <c r="G190" s="4">
        <v>3.8033000000000001</v>
      </c>
      <c r="H190" s="66">
        <f t="shared" si="2"/>
        <v>-0.30836274131846625</v>
      </c>
    </row>
    <row r="191" spans="2:8" x14ac:dyDescent="0.2">
      <c r="B191" s="68">
        <v>0.62011195870124713</v>
      </c>
      <c r="C191" t="s">
        <v>56</v>
      </c>
      <c r="D191" t="s">
        <v>57</v>
      </c>
      <c r="E191" s="1">
        <v>0</v>
      </c>
      <c r="F191">
        <v>60</v>
      </c>
      <c r="G191" s="5">
        <v>1</v>
      </c>
      <c r="H191" s="66">
        <f t="shared" si="2"/>
        <v>-0.62260806816721526</v>
      </c>
    </row>
    <row r="192" spans="2:8" x14ac:dyDescent="0.2">
      <c r="B192" s="68">
        <v>0.65428143638231839</v>
      </c>
      <c r="C192" t="s">
        <v>233</v>
      </c>
      <c r="D192" t="s">
        <v>234</v>
      </c>
      <c r="E192" s="1">
        <v>13886</v>
      </c>
      <c r="F192">
        <v>59</v>
      </c>
      <c r="G192" s="4">
        <v>4.1425999999999998</v>
      </c>
      <c r="H192" s="66">
        <f t="shared" si="2"/>
        <v>6.3710052094145125E-2</v>
      </c>
    </row>
    <row r="193" spans="2:8" x14ac:dyDescent="0.2">
      <c r="B193" s="68">
        <v>0.89465536056951267</v>
      </c>
      <c r="C193" t="s">
        <v>532</v>
      </c>
      <c r="D193" t="s">
        <v>533</v>
      </c>
      <c r="E193" s="1">
        <v>4209</v>
      </c>
      <c r="F193">
        <v>64</v>
      </c>
      <c r="G193" s="4">
        <v>3.6242000000000001</v>
      </c>
      <c r="H193" s="66">
        <f t="shared" si="2"/>
        <v>-0.41457746409260304</v>
      </c>
    </row>
    <row r="194" spans="2:8" x14ac:dyDescent="0.2">
      <c r="B194" s="68">
        <v>0.61394044460276709</v>
      </c>
      <c r="C194" t="s">
        <v>340</v>
      </c>
      <c r="D194" t="s">
        <v>341</v>
      </c>
      <c r="E194" s="1">
        <v>8830</v>
      </c>
      <c r="F194">
        <v>55</v>
      </c>
      <c r="G194" s="4">
        <v>3.9460000000000002</v>
      </c>
      <c r="H194" s="66">
        <f t="shared" si="2"/>
        <v>-0.18618368375789565</v>
      </c>
    </row>
    <row r="195" spans="2:8" x14ac:dyDescent="0.2">
      <c r="B195" s="68">
        <v>0.94175126860735692</v>
      </c>
      <c r="C195" t="s">
        <v>700</v>
      </c>
      <c r="D195" t="s">
        <v>701</v>
      </c>
      <c r="E195" s="1">
        <v>2034</v>
      </c>
      <c r="F195">
        <v>73</v>
      </c>
      <c r="G195" s="4">
        <v>3.3083999999999998</v>
      </c>
      <c r="H195" s="66">
        <f t="shared" si="2"/>
        <v>-0.52207724167927005</v>
      </c>
    </row>
    <row r="196" spans="2:8" x14ac:dyDescent="0.2">
      <c r="B196" s="68">
        <v>0.96216445784960503</v>
      </c>
      <c r="C196" t="s">
        <v>378</v>
      </c>
      <c r="D196" t="s">
        <v>379</v>
      </c>
      <c r="E196" s="1">
        <v>7849</v>
      </c>
      <c r="F196">
        <v>58</v>
      </c>
      <c r="G196" s="4">
        <v>3.8948</v>
      </c>
      <c r="H196" s="66">
        <f t="shared" ref="H196:H259" si="3">STANDARDIZE(E196,12596.98,20232.6)</f>
        <v>-0.23466979033836483</v>
      </c>
    </row>
    <row r="197" spans="2:8" x14ac:dyDescent="0.2">
      <c r="B197" s="68">
        <v>0.88312174198865179</v>
      </c>
      <c r="C197" t="s">
        <v>372</v>
      </c>
      <c r="D197" t="s">
        <v>373</v>
      </c>
      <c r="E197" s="1">
        <v>7978</v>
      </c>
      <c r="F197">
        <v>59</v>
      </c>
      <c r="G197" s="4">
        <v>3.9018999999999999</v>
      </c>
      <c r="H197" s="66">
        <f t="shared" si="3"/>
        <v>-0.22829394146081078</v>
      </c>
    </row>
    <row r="198" spans="2:8" x14ac:dyDescent="0.2">
      <c r="B198" s="68">
        <v>0.16586726233619931</v>
      </c>
      <c r="C198" t="s">
        <v>173</v>
      </c>
      <c r="D198" t="s">
        <v>174</v>
      </c>
      <c r="E198" s="1">
        <v>19706</v>
      </c>
      <c r="F198">
        <v>68</v>
      </c>
      <c r="G198" s="4">
        <v>4.2946</v>
      </c>
      <c r="H198" s="66">
        <f t="shared" si="3"/>
        <v>0.35136462936053703</v>
      </c>
    </row>
    <row r="199" spans="2:8" x14ac:dyDescent="0.2">
      <c r="B199" s="68">
        <v>0.92093984228400494</v>
      </c>
      <c r="C199" t="s">
        <v>46</v>
      </c>
      <c r="D199" t="s">
        <v>47</v>
      </c>
      <c r="E199" s="1">
        <v>423</v>
      </c>
      <c r="F199">
        <v>69</v>
      </c>
      <c r="G199" s="4">
        <v>2.6263000000000001</v>
      </c>
      <c r="H199" s="66">
        <f t="shared" si="3"/>
        <v>-0.60170121487104966</v>
      </c>
    </row>
    <row r="200" spans="2:8" x14ac:dyDescent="0.2">
      <c r="B200" s="68">
        <v>0.11555626232488081</v>
      </c>
      <c r="C200" t="s">
        <v>95</v>
      </c>
      <c r="D200" t="s">
        <v>96</v>
      </c>
      <c r="E200" s="1">
        <v>40132</v>
      </c>
      <c r="F200">
        <v>59</v>
      </c>
      <c r="G200" s="4">
        <v>4.6035000000000004</v>
      </c>
      <c r="H200" s="66">
        <f t="shared" si="3"/>
        <v>1.3609234601583584</v>
      </c>
    </row>
    <row r="201" spans="2:8" x14ac:dyDescent="0.2">
      <c r="B201" s="68">
        <v>0.15231232638899084</v>
      </c>
      <c r="C201" t="s">
        <v>181</v>
      </c>
      <c r="D201" t="s">
        <v>182</v>
      </c>
      <c r="E201" s="1">
        <v>19098</v>
      </c>
      <c r="F201">
        <v>47</v>
      </c>
      <c r="G201" s="4">
        <v>4.2809999999999997</v>
      </c>
      <c r="H201" s="66">
        <f t="shared" si="3"/>
        <v>0.32131411682136757</v>
      </c>
    </row>
    <row r="202" spans="2:8" x14ac:dyDescent="0.2">
      <c r="B202" s="68">
        <v>0.45007409539477661</v>
      </c>
      <c r="C202" t="s">
        <v>259</v>
      </c>
      <c r="D202" t="s">
        <v>260</v>
      </c>
      <c r="E202" s="1">
        <v>12821</v>
      </c>
      <c r="F202">
        <v>52</v>
      </c>
      <c r="G202" s="4">
        <v>4.1078999999999999</v>
      </c>
      <c r="H202" s="66">
        <f t="shared" si="3"/>
        <v>1.1072229965501243E-2</v>
      </c>
    </row>
    <row r="203" spans="2:8" x14ac:dyDescent="0.2">
      <c r="B203" s="68">
        <v>0.26045024363650926</v>
      </c>
      <c r="C203" t="s">
        <v>704</v>
      </c>
      <c r="D203" t="s">
        <v>705</v>
      </c>
      <c r="E203" s="1">
        <v>2018</v>
      </c>
      <c r="F203">
        <v>47</v>
      </c>
      <c r="G203" s="4">
        <v>3.3048999999999999</v>
      </c>
      <c r="H203" s="66">
        <f t="shared" si="3"/>
        <v>-0.52286804464082715</v>
      </c>
    </row>
    <row r="204" spans="2:8" x14ac:dyDescent="0.2">
      <c r="B204" s="68">
        <v>0.1361545342537529</v>
      </c>
      <c r="C204" t="s">
        <v>418</v>
      </c>
      <c r="D204" t="s">
        <v>419</v>
      </c>
      <c r="E204" s="2">
        <v>6557</v>
      </c>
      <c r="F204">
        <v>67</v>
      </c>
      <c r="G204" s="4">
        <v>3.8167</v>
      </c>
      <c r="H204" s="66">
        <f t="shared" si="3"/>
        <v>-0.29852712948409993</v>
      </c>
    </row>
    <row r="205" spans="2:8" x14ac:dyDescent="0.2">
      <c r="B205" s="68">
        <v>0.77767878369941523</v>
      </c>
      <c r="C205" t="s">
        <v>280</v>
      </c>
      <c r="D205" t="s">
        <v>281</v>
      </c>
      <c r="E205" s="1">
        <v>11404</v>
      </c>
      <c r="F205">
        <v>53</v>
      </c>
      <c r="G205" s="4">
        <v>4.0571000000000002</v>
      </c>
      <c r="H205" s="66">
        <f t="shared" si="3"/>
        <v>-5.8963257317398633E-2</v>
      </c>
    </row>
    <row r="206" spans="2:8" x14ac:dyDescent="0.2">
      <c r="B206" s="68">
        <v>0.66737023884742486</v>
      </c>
      <c r="C206" t="s">
        <v>330</v>
      </c>
      <c r="D206" t="s">
        <v>331</v>
      </c>
      <c r="E206" s="1">
        <v>9246</v>
      </c>
      <c r="F206">
        <v>62</v>
      </c>
      <c r="G206" s="4">
        <v>3.9660000000000002</v>
      </c>
      <c r="H206" s="66">
        <f t="shared" si="3"/>
        <v>-0.16562280675741128</v>
      </c>
    </row>
    <row r="207" spans="2:8" x14ac:dyDescent="0.2">
      <c r="B207" s="68">
        <v>0.86866534383485061</v>
      </c>
      <c r="C207" t="s">
        <v>676</v>
      </c>
      <c r="D207" t="s">
        <v>677</v>
      </c>
      <c r="E207" s="1">
        <v>2380</v>
      </c>
      <c r="F207">
        <v>52</v>
      </c>
      <c r="G207" s="4">
        <v>3.3765999999999998</v>
      </c>
      <c r="H207" s="66">
        <f t="shared" si="3"/>
        <v>-0.50497612763559796</v>
      </c>
    </row>
    <row r="208" spans="2:8" x14ac:dyDescent="0.2">
      <c r="B208" s="68">
        <v>0.44372163939817932</v>
      </c>
      <c r="C208" t="s">
        <v>504</v>
      </c>
      <c r="D208" t="s">
        <v>505</v>
      </c>
      <c r="E208" s="1">
        <v>4739</v>
      </c>
      <c r="F208">
        <v>52</v>
      </c>
      <c r="G208" s="4">
        <v>3.6757</v>
      </c>
      <c r="H208" s="66">
        <f t="shared" si="3"/>
        <v>-0.3883821159910244</v>
      </c>
    </row>
    <row r="209" spans="2:8" x14ac:dyDescent="0.2">
      <c r="B209" s="68">
        <v>0.10197222066305289</v>
      </c>
      <c r="C209" t="s">
        <v>480</v>
      </c>
      <c r="D209" t="s">
        <v>481</v>
      </c>
      <c r="E209" s="1">
        <v>5127</v>
      </c>
      <c r="F209">
        <v>59</v>
      </c>
      <c r="G209" s="4">
        <v>3.7099000000000002</v>
      </c>
      <c r="H209" s="66">
        <f t="shared" si="3"/>
        <v>-0.36920514417326494</v>
      </c>
    </row>
    <row r="210" spans="2:8" x14ac:dyDescent="0.2">
      <c r="B210" s="68">
        <v>0.22542711487017686</v>
      </c>
      <c r="C210" t="s">
        <v>211</v>
      </c>
      <c r="D210" t="s">
        <v>212</v>
      </c>
      <c r="E210" s="1">
        <v>16426</v>
      </c>
      <c r="F210">
        <v>71</v>
      </c>
      <c r="G210" s="4">
        <v>4.2154999999999996</v>
      </c>
      <c r="H210" s="66">
        <f t="shared" si="3"/>
        <v>0.18925002224133333</v>
      </c>
    </row>
    <row r="211" spans="2:8" x14ac:dyDescent="0.2">
      <c r="B211" s="68">
        <v>0.16896797933113394</v>
      </c>
      <c r="C211" t="s">
        <v>632</v>
      </c>
      <c r="D211" t="s">
        <v>633</v>
      </c>
      <c r="E211" s="1">
        <v>2929</v>
      </c>
      <c r="F211">
        <v>45</v>
      </c>
      <c r="G211" s="4">
        <v>3.4666999999999999</v>
      </c>
      <c r="H211" s="66">
        <f t="shared" si="3"/>
        <v>-0.47784170101717033</v>
      </c>
    </row>
    <row r="212" spans="2:8" x14ac:dyDescent="0.2">
      <c r="B212" s="68">
        <v>9.3881618494728536E-2</v>
      </c>
      <c r="C212" t="s">
        <v>494</v>
      </c>
      <c r="D212" t="s">
        <v>495</v>
      </c>
      <c r="E212" s="1">
        <v>4839</v>
      </c>
      <c r="F212">
        <v>54</v>
      </c>
      <c r="G212" s="4">
        <v>3.6848000000000001</v>
      </c>
      <c r="H212" s="66">
        <f t="shared" si="3"/>
        <v>-0.38343959748129258</v>
      </c>
    </row>
    <row r="213" spans="2:8" x14ac:dyDescent="0.2">
      <c r="B213" s="68">
        <v>0.11933814503964868</v>
      </c>
      <c r="C213" t="s">
        <v>213</v>
      </c>
      <c r="D213" t="s">
        <v>214</v>
      </c>
      <c r="E213" s="1">
        <v>16350</v>
      </c>
      <c r="F213">
        <v>73</v>
      </c>
      <c r="G213" s="4">
        <v>4.2134999999999998</v>
      </c>
      <c r="H213" s="66">
        <f t="shared" si="3"/>
        <v>0.18549370817393715</v>
      </c>
    </row>
    <row r="214" spans="2:8" x14ac:dyDescent="0.2">
      <c r="B214" s="68">
        <v>4.6838169872984503E-2</v>
      </c>
      <c r="C214" t="s">
        <v>438</v>
      </c>
      <c r="D214" t="s">
        <v>439</v>
      </c>
      <c r="E214" s="1">
        <v>6301</v>
      </c>
      <c r="F214">
        <v>63</v>
      </c>
      <c r="G214" s="4">
        <v>3.7993999999999999</v>
      </c>
      <c r="H214" s="66">
        <f t="shared" si="3"/>
        <v>-0.31117997686901339</v>
      </c>
    </row>
    <row r="215" spans="2:8" x14ac:dyDescent="0.2">
      <c r="B215" s="68">
        <v>0.13435716832139966</v>
      </c>
      <c r="C215" t="s">
        <v>388</v>
      </c>
      <c r="D215" t="s">
        <v>389</v>
      </c>
      <c r="E215" s="1">
        <v>7406</v>
      </c>
      <c r="F215">
        <v>68</v>
      </c>
      <c r="G215" s="4">
        <v>3.8696000000000002</v>
      </c>
      <c r="H215" s="66">
        <f t="shared" si="3"/>
        <v>-0.25656514733647678</v>
      </c>
    </row>
    <row r="216" spans="2:8" x14ac:dyDescent="0.2">
      <c r="B216" s="68">
        <v>5.2262854583524865E-2</v>
      </c>
      <c r="C216" t="s">
        <v>257</v>
      </c>
      <c r="D216" t="s">
        <v>258</v>
      </c>
      <c r="E216" s="1">
        <v>12846</v>
      </c>
      <c r="F216">
        <v>50</v>
      </c>
      <c r="G216" s="4">
        <v>4.1087999999999996</v>
      </c>
      <c r="H216" s="66">
        <f t="shared" si="3"/>
        <v>1.2307859592934197E-2</v>
      </c>
    </row>
    <row r="217" spans="2:8" x14ac:dyDescent="0.2">
      <c r="B217" s="68">
        <v>5.335765989093888E-2</v>
      </c>
      <c r="C217" t="s">
        <v>286</v>
      </c>
      <c r="D217" t="s">
        <v>287</v>
      </c>
      <c r="E217" s="1">
        <v>11205</v>
      </c>
      <c r="F217">
        <v>64</v>
      </c>
      <c r="G217" s="4">
        <v>4.0494000000000003</v>
      </c>
      <c r="H217" s="66">
        <f t="shared" si="3"/>
        <v>-6.879886915176496E-2</v>
      </c>
    </row>
    <row r="218" spans="2:8" x14ac:dyDescent="0.2">
      <c r="B218" s="68">
        <v>0.74686635241839294</v>
      </c>
      <c r="C218" t="s">
        <v>207</v>
      </c>
      <c r="D218" t="s">
        <v>208</v>
      </c>
      <c r="E218" s="1">
        <v>16705</v>
      </c>
      <c r="F218">
        <v>56</v>
      </c>
      <c r="G218" s="4">
        <v>4.2228000000000003</v>
      </c>
      <c r="H218" s="66">
        <f t="shared" si="3"/>
        <v>0.20303964888348511</v>
      </c>
    </row>
    <row r="219" spans="2:8" x14ac:dyDescent="0.2">
      <c r="B219" s="68">
        <v>0.20474363486694958</v>
      </c>
      <c r="C219" t="s">
        <v>247</v>
      </c>
      <c r="D219" t="s">
        <v>248</v>
      </c>
      <c r="E219" s="1">
        <v>13371</v>
      </c>
      <c r="F219">
        <v>46</v>
      </c>
      <c r="G219" s="4">
        <v>4.1261999999999999</v>
      </c>
      <c r="H219" s="66">
        <f t="shared" si="3"/>
        <v>3.825608176902625E-2</v>
      </c>
    </row>
    <row r="220" spans="2:8" x14ac:dyDescent="0.2">
      <c r="B220" s="68">
        <v>0.61959869939738854</v>
      </c>
      <c r="C220" t="s">
        <v>111</v>
      </c>
      <c r="D220" t="s">
        <v>112</v>
      </c>
      <c r="E220" s="1">
        <v>34562</v>
      </c>
      <c r="F220">
        <v>62</v>
      </c>
      <c r="G220" s="4">
        <v>4.5385999999999997</v>
      </c>
      <c r="H220" s="66">
        <f t="shared" si="3"/>
        <v>1.0856251791662961</v>
      </c>
    </row>
    <row r="221" spans="2:8" x14ac:dyDescent="0.2">
      <c r="B221" s="68">
        <v>0.50486534086983492</v>
      </c>
      <c r="C221" t="s">
        <v>588</v>
      </c>
      <c r="D221" t="s">
        <v>589</v>
      </c>
      <c r="E221" s="1">
        <v>3304</v>
      </c>
      <c r="F221">
        <v>56</v>
      </c>
      <c r="G221" s="4">
        <v>3.5190000000000001</v>
      </c>
      <c r="H221" s="66">
        <f t="shared" si="3"/>
        <v>-0.45930725660567601</v>
      </c>
    </row>
    <row r="222" spans="2:8" x14ac:dyDescent="0.2">
      <c r="B222" s="68">
        <v>0.38754674391235477</v>
      </c>
      <c r="C222" t="s">
        <v>508</v>
      </c>
      <c r="D222" t="s">
        <v>509</v>
      </c>
      <c r="E222" s="1">
        <v>4704</v>
      </c>
      <c r="F222">
        <v>58</v>
      </c>
      <c r="G222" s="4">
        <v>3.6724999999999999</v>
      </c>
      <c r="H222" s="66">
        <f t="shared" si="3"/>
        <v>-0.39011199746943054</v>
      </c>
    </row>
    <row r="223" spans="2:8" x14ac:dyDescent="0.2">
      <c r="B223" s="68">
        <v>0.19290230742180736</v>
      </c>
      <c r="C223" t="s">
        <v>634</v>
      </c>
      <c r="D223" t="s">
        <v>635</v>
      </c>
      <c r="E223" s="1">
        <v>2927</v>
      </c>
      <c r="F223">
        <v>62</v>
      </c>
      <c r="G223" s="4">
        <v>3.4664000000000001</v>
      </c>
      <c r="H223" s="66">
        <f t="shared" si="3"/>
        <v>-0.47794055138736496</v>
      </c>
    </row>
    <row r="224" spans="2:8" x14ac:dyDescent="0.2">
      <c r="B224" s="68">
        <v>0.4706371578180113</v>
      </c>
      <c r="C224" t="s">
        <v>14</v>
      </c>
      <c r="D224" t="s">
        <v>15</v>
      </c>
      <c r="E224" s="1">
        <v>1536</v>
      </c>
      <c r="F224">
        <v>52</v>
      </c>
      <c r="G224" s="4">
        <v>3.1863999999999999</v>
      </c>
      <c r="H224" s="66">
        <f t="shared" si="3"/>
        <v>-0.54669098385773451</v>
      </c>
    </row>
    <row r="225" spans="2:8" x14ac:dyDescent="0.2">
      <c r="B225" s="68">
        <v>0.43040389137639767</v>
      </c>
      <c r="C225" t="s">
        <v>107</v>
      </c>
      <c r="D225" t="s">
        <v>108</v>
      </c>
      <c r="E225" s="1">
        <v>37787</v>
      </c>
      <c r="F225">
        <v>64</v>
      </c>
      <c r="G225" s="4">
        <v>4.5773000000000001</v>
      </c>
      <c r="H225" s="66">
        <f t="shared" si="3"/>
        <v>1.2450214011051473</v>
      </c>
    </row>
    <row r="226" spans="2:8" x14ac:dyDescent="0.2">
      <c r="B226" s="68">
        <v>0.91189610230887042</v>
      </c>
      <c r="C226" t="s">
        <v>560</v>
      </c>
      <c r="D226" t="s">
        <v>561</v>
      </c>
      <c r="E226" s="1">
        <v>3610</v>
      </c>
      <c r="F226">
        <v>53</v>
      </c>
      <c r="G226" s="4">
        <v>3.5575000000000001</v>
      </c>
      <c r="H226" s="66">
        <f t="shared" si="3"/>
        <v>-0.44418314996589664</v>
      </c>
    </row>
    <row r="227" spans="2:8" x14ac:dyDescent="0.2">
      <c r="B227" s="68">
        <v>0.4824984817502862</v>
      </c>
      <c r="C227" t="s">
        <v>336</v>
      </c>
      <c r="D227" t="s">
        <v>337</v>
      </c>
      <c r="E227" s="1">
        <v>9056</v>
      </c>
      <c r="F227">
        <v>60</v>
      </c>
      <c r="G227" s="4">
        <v>3.9569000000000001</v>
      </c>
      <c r="H227" s="66">
        <f t="shared" si="3"/>
        <v>-0.17501359192590174</v>
      </c>
    </row>
    <row r="228" spans="2:8" x14ac:dyDescent="0.2">
      <c r="B228" s="68">
        <v>0.37054398714861958</v>
      </c>
      <c r="C228" t="s">
        <v>580</v>
      </c>
      <c r="D228" t="s">
        <v>581</v>
      </c>
      <c r="E228" s="1">
        <v>3366</v>
      </c>
      <c r="F228">
        <v>52</v>
      </c>
      <c r="G228" s="4">
        <v>3.5270999999999999</v>
      </c>
      <c r="H228" s="66">
        <f t="shared" si="3"/>
        <v>-0.45624289512964228</v>
      </c>
    </row>
    <row r="229" spans="2:8" x14ac:dyDescent="0.2">
      <c r="B229" s="68">
        <v>0.62646594005209388</v>
      </c>
      <c r="C229" t="s">
        <v>167</v>
      </c>
      <c r="D229" t="s">
        <v>168</v>
      </c>
      <c r="E229" s="1">
        <v>21754</v>
      </c>
      <c r="F229">
        <v>62</v>
      </c>
      <c r="G229" s="4">
        <v>4.3375000000000004</v>
      </c>
      <c r="H229" s="66">
        <f t="shared" si="3"/>
        <v>0.45258740843984469</v>
      </c>
    </row>
    <row r="230" spans="2:8" x14ac:dyDescent="0.2">
      <c r="B230" s="68">
        <v>0.54600181529153202</v>
      </c>
      <c r="C230" t="s">
        <v>10</v>
      </c>
      <c r="D230" t="s">
        <v>11</v>
      </c>
      <c r="E230" s="1">
        <v>1547</v>
      </c>
      <c r="F230">
        <v>45</v>
      </c>
      <c r="G230" s="4">
        <v>3.1894999999999998</v>
      </c>
      <c r="H230" s="66">
        <f t="shared" si="3"/>
        <v>-0.54614730682166401</v>
      </c>
    </row>
    <row r="231" spans="2:8" x14ac:dyDescent="0.2">
      <c r="B231" s="68">
        <v>0.79026215387461829</v>
      </c>
      <c r="C231" t="s">
        <v>36</v>
      </c>
      <c r="D231" t="s">
        <v>37</v>
      </c>
      <c r="E231" s="1">
        <v>910</v>
      </c>
      <c r="F231">
        <v>49</v>
      </c>
      <c r="G231" s="4">
        <v>2.9590000000000001</v>
      </c>
      <c r="H231" s="66">
        <f t="shared" si="3"/>
        <v>-0.5776311497286557</v>
      </c>
    </row>
    <row r="232" spans="2:8" x14ac:dyDescent="0.2">
      <c r="B232" s="68">
        <v>1.4122852796909391E-2</v>
      </c>
      <c r="C232" t="s">
        <v>6</v>
      </c>
      <c r="D232" t="s">
        <v>7</v>
      </c>
      <c r="E232" s="1">
        <v>1626</v>
      </c>
      <c r="F232">
        <v>50</v>
      </c>
      <c r="G232" s="4">
        <v>3.2111000000000001</v>
      </c>
      <c r="H232" s="66">
        <f t="shared" si="3"/>
        <v>-0.54224271719897588</v>
      </c>
    </row>
    <row r="233" spans="2:8" x14ac:dyDescent="0.2">
      <c r="B233" s="68">
        <v>0.56712460766249051</v>
      </c>
      <c r="C233" t="s">
        <v>121</v>
      </c>
      <c r="D233" t="s">
        <v>122</v>
      </c>
      <c r="E233" s="1">
        <v>33713</v>
      </c>
      <c r="F233">
        <v>61</v>
      </c>
      <c r="G233" s="4">
        <v>4.5278</v>
      </c>
      <c r="H233" s="66">
        <f t="shared" si="3"/>
        <v>1.0436631970186729</v>
      </c>
    </row>
    <row r="234" spans="2:8" x14ac:dyDescent="0.2">
      <c r="B234" s="68">
        <v>0.30649439428617886</v>
      </c>
      <c r="C234" t="s">
        <v>652</v>
      </c>
      <c r="D234" t="s">
        <v>653</v>
      </c>
      <c r="E234" s="1">
        <v>2658</v>
      </c>
      <c r="F234">
        <v>50</v>
      </c>
      <c r="G234" s="4">
        <v>3.4245999999999999</v>
      </c>
      <c r="H234" s="66">
        <f t="shared" si="3"/>
        <v>-0.49123592617854356</v>
      </c>
    </row>
    <row r="235" spans="2:8" x14ac:dyDescent="0.2">
      <c r="B235" s="68">
        <v>0.82423110059588867</v>
      </c>
      <c r="C235" t="s">
        <v>356</v>
      </c>
      <c r="D235" t="s">
        <v>357</v>
      </c>
      <c r="E235" s="1">
        <v>8444</v>
      </c>
      <c r="F235">
        <v>59</v>
      </c>
      <c r="G235" s="4">
        <v>3.9264999999999999</v>
      </c>
      <c r="H235" s="66">
        <f t="shared" si="3"/>
        <v>-0.2052618052054605</v>
      </c>
    </row>
    <row r="236" spans="2:8" x14ac:dyDescent="0.2">
      <c r="B236" s="68">
        <v>0.76444900797077486</v>
      </c>
      <c r="C236" t="s">
        <v>702</v>
      </c>
      <c r="D236" t="s">
        <v>703</v>
      </c>
      <c r="E236" s="1">
        <v>2030</v>
      </c>
      <c r="F236">
        <v>53</v>
      </c>
      <c r="G236" s="4">
        <v>3.3075000000000001</v>
      </c>
      <c r="H236" s="66">
        <f t="shared" si="3"/>
        <v>-0.52227494241965933</v>
      </c>
    </row>
    <row r="237" spans="2:8" x14ac:dyDescent="0.2">
      <c r="B237" s="68">
        <v>0.2165206858033375</v>
      </c>
      <c r="C237" t="s">
        <v>189</v>
      </c>
      <c r="D237" t="s">
        <v>190</v>
      </c>
      <c r="E237" s="1">
        <v>18266</v>
      </c>
      <c r="F237">
        <v>58</v>
      </c>
      <c r="G237" s="4">
        <v>4.2615999999999996</v>
      </c>
      <c r="H237" s="66">
        <f t="shared" si="3"/>
        <v>0.28019236282039878</v>
      </c>
    </row>
    <row r="238" spans="2:8" x14ac:dyDescent="0.2">
      <c r="B238" s="68">
        <v>0.89208571299024264</v>
      </c>
      <c r="C238" t="s">
        <v>630</v>
      </c>
      <c r="D238" t="s">
        <v>631</v>
      </c>
      <c r="E238" s="2">
        <v>2945</v>
      </c>
      <c r="F238">
        <v>54</v>
      </c>
      <c r="G238" s="4">
        <v>3.4691000000000001</v>
      </c>
      <c r="H238" s="66">
        <f t="shared" si="3"/>
        <v>-0.47705089805561324</v>
      </c>
    </row>
    <row r="239" spans="2:8" x14ac:dyDescent="0.2">
      <c r="B239" s="68">
        <v>0.47728235626848736</v>
      </c>
      <c r="C239" t="s">
        <v>600</v>
      </c>
      <c r="D239" t="s">
        <v>601</v>
      </c>
      <c r="E239" s="2">
        <v>3219</v>
      </c>
      <c r="F239">
        <v>57</v>
      </c>
      <c r="G239" s="4">
        <v>3.5076999999999998</v>
      </c>
      <c r="H239" s="66">
        <f t="shared" si="3"/>
        <v>-0.46350839733894805</v>
      </c>
    </row>
    <row r="240" spans="2:8" x14ac:dyDescent="0.2">
      <c r="B240" s="68">
        <v>5.645702324113111E-2</v>
      </c>
      <c r="C240" t="s">
        <v>4</v>
      </c>
      <c r="D240" t="s">
        <v>5</v>
      </c>
      <c r="E240" s="1">
        <v>1662</v>
      </c>
      <c r="F240">
        <v>58</v>
      </c>
      <c r="G240" s="4">
        <v>3.2206000000000001</v>
      </c>
      <c r="H240" s="66">
        <f t="shared" si="3"/>
        <v>-0.54046341053547242</v>
      </c>
    </row>
    <row r="241" spans="2:8" x14ac:dyDescent="0.2">
      <c r="B241" s="68">
        <v>0.22387134778468054</v>
      </c>
      <c r="C241" t="s">
        <v>614</v>
      </c>
      <c r="D241" t="s">
        <v>615</v>
      </c>
      <c r="E241" s="1">
        <v>3138</v>
      </c>
      <c r="F241">
        <v>47</v>
      </c>
      <c r="G241" s="4">
        <v>3.4967000000000001</v>
      </c>
      <c r="H241" s="66">
        <f t="shared" si="3"/>
        <v>-0.46751183733183083</v>
      </c>
    </row>
    <row r="242" spans="2:8" x14ac:dyDescent="0.2">
      <c r="B242" s="68">
        <v>2.8588967080216299E-2</v>
      </c>
      <c r="C242" t="s">
        <v>442</v>
      </c>
      <c r="D242" t="s">
        <v>443</v>
      </c>
      <c r="E242" s="1">
        <v>6117</v>
      </c>
      <c r="F242">
        <v>60</v>
      </c>
      <c r="G242" s="4">
        <v>3.7865000000000002</v>
      </c>
      <c r="H242" s="66">
        <f t="shared" si="3"/>
        <v>-0.32027421092691993</v>
      </c>
    </row>
    <row r="243" spans="2:8" x14ac:dyDescent="0.2">
      <c r="B243" s="68">
        <v>4.952945063309111E-2</v>
      </c>
      <c r="C243" t="s">
        <v>199</v>
      </c>
      <c r="D243" t="s">
        <v>200</v>
      </c>
      <c r="E243" s="1">
        <v>17226</v>
      </c>
      <c r="F243">
        <v>74</v>
      </c>
      <c r="G243" s="4">
        <v>4.2362000000000002</v>
      </c>
      <c r="H243" s="66">
        <f t="shared" si="3"/>
        <v>0.22879017031918789</v>
      </c>
    </row>
    <row r="244" spans="2:8" x14ac:dyDescent="0.2">
      <c r="B244" s="68">
        <v>0.60428916022324086</v>
      </c>
      <c r="C244" t="s">
        <v>133</v>
      </c>
      <c r="D244" t="s">
        <v>134</v>
      </c>
      <c r="E244" s="1">
        <v>31155</v>
      </c>
      <c r="F244">
        <v>56</v>
      </c>
      <c r="G244" s="4">
        <v>4.4935</v>
      </c>
      <c r="H244" s="66">
        <f t="shared" si="3"/>
        <v>0.917233573539733</v>
      </c>
    </row>
    <row r="245" spans="2:8" x14ac:dyDescent="0.2">
      <c r="B245" s="68">
        <v>0.67310003380979821</v>
      </c>
      <c r="C245" t="s">
        <v>550</v>
      </c>
      <c r="D245" t="s">
        <v>551</v>
      </c>
      <c r="E245" s="1">
        <v>3750</v>
      </c>
      <c r="F245">
        <v>65</v>
      </c>
      <c r="G245" s="4">
        <v>3.5739999999999998</v>
      </c>
      <c r="H245" s="66">
        <f t="shared" si="3"/>
        <v>-0.43726362405227209</v>
      </c>
    </row>
    <row r="246" spans="2:8" x14ac:dyDescent="0.2">
      <c r="B246" s="68">
        <v>0.37766426756875182</v>
      </c>
      <c r="C246" t="s">
        <v>686</v>
      </c>
      <c r="D246" t="s">
        <v>687</v>
      </c>
      <c r="E246" s="1">
        <v>2285</v>
      </c>
      <c r="F246">
        <v>44</v>
      </c>
      <c r="G246" s="4">
        <v>3.3589000000000002</v>
      </c>
      <c r="H246" s="66">
        <f t="shared" si="3"/>
        <v>-0.50967152021984319</v>
      </c>
    </row>
    <row r="247" spans="2:8" x14ac:dyDescent="0.2">
      <c r="B247" s="68">
        <v>0.50523896057017259</v>
      </c>
      <c r="C247" t="s">
        <v>306</v>
      </c>
      <c r="D247" t="s">
        <v>307</v>
      </c>
      <c r="E247" s="1">
        <v>10606</v>
      </c>
      <c r="F247">
        <v>64</v>
      </c>
      <c r="G247" s="4">
        <v>4.0255999999999998</v>
      </c>
      <c r="H247" s="66">
        <f t="shared" si="3"/>
        <v>-9.8404555025058557E-2</v>
      </c>
    </row>
    <row r="248" spans="2:8" x14ac:dyDescent="0.2">
      <c r="B248" s="68">
        <v>0.72030514247286681</v>
      </c>
      <c r="C248" t="s">
        <v>444</v>
      </c>
      <c r="D248" t="s">
        <v>445</v>
      </c>
      <c r="E248" s="1">
        <v>6023</v>
      </c>
      <c r="F248">
        <v>58</v>
      </c>
      <c r="G248" s="4">
        <v>3.7797999999999998</v>
      </c>
      <c r="H248" s="66">
        <f t="shared" si="3"/>
        <v>-0.32492017832606784</v>
      </c>
    </row>
    <row r="249" spans="2:8" x14ac:dyDescent="0.2">
      <c r="B249" s="68">
        <v>0.85247524157682741</v>
      </c>
      <c r="C249" t="s">
        <v>390</v>
      </c>
      <c r="D249" t="s">
        <v>391</v>
      </c>
      <c r="E249" s="1">
        <v>7263</v>
      </c>
      <c r="F249">
        <v>57</v>
      </c>
      <c r="G249" s="4">
        <v>3.8611</v>
      </c>
      <c r="H249" s="66">
        <f t="shared" si="3"/>
        <v>-0.26363294880539329</v>
      </c>
    </row>
    <row r="250" spans="2:8" x14ac:dyDescent="0.2">
      <c r="B250" s="68">
        <v>0.74396940872249551</v>
      </c>
      <c r="C250" t="s">
        <v>406</v>
      </c>
      <c r="D250" t="s">
        <v>407</v>
      </c>
      <c r="E250" s="1">
        <v>6910</v>
      </c>
      <c r="F250">
        <v>56</v>
      </c>
      <c r="G250" s="4">
        <v>3.8395000000000001</v>
      </c>
      <c r="H250" s="66">
        <f t="shared" si="3"/>
        <v>-0.28108003914474661</v>
      </c>
    </row>
    <row r="251" spans="2:8" x14ac:dyDescent="0.2">
      <c r="B251" s="68">
        <v>0.67273352159604605</v>
      </c>
      <c r="C251" t="s">
        <v>502</v>
      </c>
      <c r="D251" t="s">
        <v>503</v>
      </c>
      <c r="E251" s="1">
        <v>4778</v>
      </c>
      <c r="F251">
        <v>54</v>
      </c>
      <c r="G251" s="4">
        <v>3.6791999999999998</v>
      </c>
      <c r="H251" s="66">
        <f t="shared" si="3"/>
        <v>-0.38645453377222899</v>
      </c>
    </row>
    <row r="252" spans="2:8" x14ac:dyDescent="0.2">
      <c r="B252" s="68">
        <v>0.62128066325662279</v>
      </c>
      <c r="C252" t="s">
        <v>103</v>
      </c>
      <c r="D252" t="s">
        <v>104</v>
      </c>
      <c r="E252" s="1">
        <v>38234</v>
      </c>
      <c r="F252">
        <v>63</v>
      </c>
      <c r="G252" s="4">
        <v>4.5823999999999998</v>
      </c>
      <c r="H252" s="66">
        <f t="shared" si="3"/>
        <v>1.2671144588436485</v>
      </c>
    </row>
    <row r="253" spans="2:8" x14ac:dyDescent="0.2">
      <c r="B253" s="68">
        <v>0.37238757993918059</v>
      </c>
      <c r="C253" t="s">
        <v>75</v>
      </c>
      <c r="D253" t="s">
        <v>76</v>
      </c>
      <c r="E253" s="1">
        <v>64136</v>
      </c>
      <c r="F253">
        <v>70</v>
      </c>
      <c r="G253" s="4">
        <v>4.8071000000000002</v>
      </c>
      <c r="H253" s="66">
        <f t="shared" si="3"/>
        <v>2.5473256032343845</v>
      </c>
    </row>
    <row r="254" spans="2:8" x14ac:dyDescent="0.2">
      <c r="B254" s="68">
        <v>0.96542446484757116</v>
      </c>
      <c r="C254" t="s">
        <v>510</v>
      </c>
      <c r="D254" t="s">
        <v>511</v>
      </c>
      <c r="E254" s="1">
        <v>4699</v>
      </c>
      <c r="F254">
        <v>61</v>
      </c>
      <c r="G254" s="4">
        <v>3.6720000000000002</v>
      </c>
      <c r="H254" s="66">
        <f t="shared" si="3"/>
        <v>-0.39035912339491713</v>
      </c>
    </row>
    <row r="255" spans="2:8" x14ac:dyDescent="0.2">
      <c r="B255" s="68">
        <v>0.51395051679647674</v>
      </c>
      <c r="C255" t="s">
        <v>716</v>
      </c>
      <c r="D255" t="s">
        <v>717</v>
      </c>
      <c r="E255" s="2">
        <v>1882</v>
      </c>
      <c r="F255">
        <v>66</v>
      </c>
      <c r="G255" s="4">
        <v>3.2746</v>
      </c>
      <c r="H255" s="66">
        <f t="shared" si="3"/>
        <v>-0.52958986981406242</v>
      </c>
    </row>
    <row r="256" spans="2:8" x14ac:dyDescent="0.2">
      <c r="B256" s="68">
        <v>1.9664546643043401E-2</v>
      </c>
      <c r="C256" t="s">
        <v>556</v>
      </c>
      <c r="D256" t="s">
        <v>557</v>
      </c>
      <c r="E256" s="1">
        <v>3638</v>
      </c>
      <c r="F256">
        <v>52</v>
      </c>
      <c r="G256" s="4">
        <v>3.5609000000000002</v>
      </c>
      <c r="H256" s="66">
        <f t="shared" si="3"/>
        <v>-0.44279924478317173</v>
      </c>
    </row>
    <row r="257" spans="2:8" x14ac:dyDescent="0.2">
      <c r="B257" s="68">
        <v>0.12907069961024142</v>
      </c>
      <c r="C257" t="s">
        <v>572</v>
      </c>
      <c r="D257" t="s">
        <v>573</v>
      </c>
      <c r="E257" s="1">
        <v>3437</v>
      </c>
      <c r="F257">
        <v>52</v>
      </c>
      <c r="G257" s="4">
        <v>3.5362</v>
      </c>
      <c r="H257" s="66">
        <f t="shared" si="3"/>
        <v>-0.45273370698773269</v>
      </c>
    </row>
    <row r="258" spans="2:8" x14ac:dyDescent="0.2">
      <c r="B258" s="68">
        <v>0.79866618854506288</v>
      </c>
      <c r="C258" t="s">
        <v>85</v>
      </c>
      <c r="D258" t="s">
        <v>86</v>
      </c>
      <c r="E258" s="1">
        <v>45804</v>
      </c>
      <c r="F258">
        <v>60</v>
      </c>
      <c r="G258" s="4">
        <v>4.6608999999999998</v>
      </c>
      <c r="H258" s="66">
        <f t="shared" si="3"/>
        <v>1.6412631100303474</v>
      </c>
    </row>
    <row r="259" spans="2:8" x14ac:dyDescent="0.2">
      <c r="B259" s="68">
        <v>0.37148970316675423</v>
      </c>
      <c r="C259" t="s">
        <v>408</v>
      </c>
      <c r="D259" t="s">
        <v>409</v>
      </c>
      <c r="E259" s="1">
        <v>6838</v>
      </c>
      <c r="F259">
        <v>56</v>
      </c>
      <c r="G259" s="4">
        <v>3.8349000000000002</v>
      </c>
      <c r="H259" s="66">
        <f t="shared" si="3"/>
        <v>-0.28463865247175352</v>
      </c>
    </row>
    <row r="260" spans="2:8" x14ac:dyDescent="0.2">
      <c r="B260" s="68">
        <v>0.83485951750015264</v>
      </c>
      <c r="C260" t="s">
        <v>476</v>
      </c>
      <c r="D260" t="s">
        <v>477</v>
      </c>
      <c r="E260" s="1">
        <v>5289</v>
      </c>
      <c r="F260">
        <v>51</v>
      </c>
      <c r="G260" s="4">
        <v>3.7233999999999998</v>
      </c>
      <c r="H260" s="66">
        <f t="shared" ref="H260:H323" si="4">STANDARDIZE(E260,12596.98,20232.6)</f>
        <v>-0.3611982641874994</v>
      </c>
    </row>
    <row r="261" spans="2:8" x14ac:dyDescent="0.2">
      <c r="B261" s="68">
        <v>0.21226727721888861</v>
      </c>
      <c r="C261" t="s">
        <v>578</v>
      </c>
      <c r="D261" t="s">
        <v>579</v>
      </c>
      <c r="E261" s="1">
        <v>3380</v>
      </c>
      <c r="F261">
        <v>55</v>
      </c>
      <c r="G261" s="4">
        <v>3.5289000000000001</v>
      </c>
      <c r="H261" s="66">
        <f t="shared" si="4"/>
        <v>-0.45555094253827982</v>
      </c>
    </row>
    <row r="262" spans="2:8" x14ac:dyDescent="0.2">
      <c r="B262" s="68">
        <v>0.36422602167062401</v>
      </c>
      <c r="C262" t="s">
        <v>558</v>
      </c>
      <c r="D262" t="s">
        <v>559</v>
      </c>
      <c r="E262" s="1">
        <v>3631</v>
      </c>
      <c r="F262">
        <v>54</v>
      </c>
      <c r="G262" s="4">
        <v>3.56</v>
      </c>
      <c r="H262" s="66">
        <f t="shared" si="4"/>
        <v>-0.44314522107885296</v>
      </c>
    </row>
    <row r="263" spans="2:8" x14ac:dyDescent="0.2">
      <c r="B263" s="68">
        <v>0.39081380853166348</v>
      </c>
      <c r="C263" t="s">
        <v>370</v>
      </c>
      <c r="D263" t="s">
        <v>371</v>
      </c>
      <c r="E263" s="1">
        <v>8115</v>
      </c>
      <c r="F263">
        <v>57</v>
      </c>
      <c r="G263" s="4">
        <v>3.9093</v>
      </c>
      <c r="H263" s="66">
        <f t="shared" si="4"/>
        <v>-0.22152269110247819</v>
      </c>
    </row>
    <row r="264" spans="2:8" x14ac:dyDescent="0.2">
      <c r="B264" s="68">
        <v>0.48771720551199294</v>
      </c>
      <c r="C264" t="s">
        <v>290</v>
      </c>
      <c r="D264" t="s">
        <v>291</v>
      </c>
      <c r="E264" s="2">
        <v>11007</v>
      </c>
      <c r="F264">
        <v>48</v>
      </c>
      <c r="G264" s="4">
        <v>4.0416999999999996</v>
      </c>
      <c r="H264" s="66">
        <f t="shared" si="4"/>
        <v>-7.8585055801033962E-2</v>
      </c>
    </row>
    <row r="265" spans="2:8" x14ac:dyDescent="0.2">
      <c r="B265" s="68">
        <v>0.67079509797292725</v>
      </c>
      <c r="C265" t="s">
        <v>237</v>
      </c>
      <c r="D265" t="s">
        <v>238</v>
      </c>
      <c r="E265" s="1">
        <v>13808</v>
      </c>
      <c r="F265">
        <v>57</v>
      </c>
      <c r="G265" s="4">
        <v>4.1401000000000003</v>
      </c>
      <c r="H265" s="66">
        <f t="shared" si="4"/>
        <v>5.9854887656554299E-2</v>
      </c>
    </row>
    <row r="266" spans="2:8" x14ac:dyDescent="0.2">
      <c r="B266" s="68">
        <v>0.60176953582583581</v>
      </c>
      <c r="C266" t="s">
        <v>231</v>
      </c>
      <c r="D266" t="s">
        <v>232</v>
      </c>
      <c r="E266" s="1">
        <v>13983</v>
      </c>
      <c r="F266">
        <v>62</v>
      </c>
      <c r="G266" s="4">
        <v>4.1456</v>
      </c>
      <c r="H266" s="66">
        <f t="shared" si="4"/>
        <v>6.850429504858499E-2</v>
      </c>
    </row>
    <row r="267" spans="2:8" x14ac:dyDescent="0.2">
      <c r="B267" s="68">
        <v>0.47343817059764437</v>
      </c>
      <c r="C267" t="s">
        <v>235</v>
      </c>
      <c r="D267" t="s">
        <v>236</v>
      </c>
      <c r="E267" s="1">
        <v>13852</v>
      </c>
      <c r="F267">
        <v>50</v>
      </c>
      <c r="G267" s="4">
        <v>4.1414999999999997</v>
      </c>
      <c r="H267" s="66">
        <f t="shared" si="4"/>
        <v>6.20295958008363E-2</v>
      </c>
    </row>
    <row r="268" spans="2:8" x14ac:dyDescent="0.2">
      <c r="B268" s="68">
        <v>0.82240176979550195</v>
      </c>
      <c r="C268" t="s">
        <v>16</v>
      </c>
      <c r="D268" t="s">
        <v>17</v>
      </c>
      <c r="E268" s="1">
        <v>1417</v>
      </c>
      <c r="F268">
        <v>54</v>
      </c>
      <c r="G268" s="4">
        <v>3.1514000000000002</v>
      </c>
      <c r="H268" s="66">
        <f t="shared" si="4"/>
        <v>-0.55257258088431538</v>
      </c>
    </row>
    <row r="269" spans="2:8" x14ac:dyDescent="0.2">
      <c r="B269" s="68">
        <v>0.47819062499696841</v>
      </c>
      <c r="C269" t="s">
        <v>592</v>
      </c>
      <c r="D269" t="s">
        <v>593</v>
      </c>
      <c r="E269" s="1">
        <v>3297</v>
      </c>
      <c r="F269">
        <v>52</v>
      </c>
      <c r="G269" s="4">
        <v>3.5181</v>
      </c>
      <c r="H269" s="66">
        <f t="shared" si="4"/>
        <v>-0.45965323290135723</v>
      </c>
    </row>
    <row r="270" spans="2:8" x14ac:dyDescent="0.2">
      <c r="B270" s="68">
        <v>5.003157493150856E-2</v>
      </c>
      <c r="C270" t="s">
        <v>548</v>
      </c>
      <c r="D270" t="s">
        <v>549</v>
      </c>
      <c r="E270" s="1">
        <v>3831</v>
      </c>
      <c r="F270">
        <v>56</v>
      </c>
      <c r="G270" s="4">
        <v>3.5832999999999999</v>
      </c>
      <c r="H270" s="66">
        <f t="shared" si="4"/>
        <v>-0.43326018405938932</v>
      </c>
    </row>
    <row r="271" spans="2:8" x14ac:dyDescent="0.2">
      <c r="B271" s="68">
        <v>0.98588087653997247</v>
      </c>
      <c r="C271" t="s">
        <v>528</v>
      </c>
      <c r="D271" t="s">
        <v>529</v>
      </c>
      <c r="E271" s="1">
        <v>4242</v>
      </c>
      <c r="F271">
        <v>53</v>
      </c>
      <c r="G271" s="4">
        <v>3.6276000000000002</v>
      </c>
      <c r="H271" s="66">
        <f t="shared" si="4"/>
        <v>-0.41294643298439154</v>
      </c>
    </row>
    <row r="272" spans="2:8" x14ac:dyDescent="0.2">
      <c r="B272" s="68">
        <v>0.81651916581277806</v>
      </c>
      <c r="C272" t="s">
        <v>464</v>
      </c>
      <c r="D272" t="s">
        <v>465</v>
      </c>
      <c r="E272" s="1">
        <v>5540</v>
      </c>
      <c r="F272">
        <v>56</v>
      </c>
      <c r="G272" s="4">
        <v>3.7435</v>
      </c>
      <c r="H272" s="66">
        <f t="shared" si="4"/>
        <v>-0.34879254272807253</v>
      </c>
    </row>
    <row r="273" spans="2:8" x14ac:dyDescent="0.2">
      <c r="B273" s="68">
        <v>0.12496666890011021</v>
      </c>
      <c r="C273" t="s">
        <v>724</v>
      </c>
      <c r="D273" t="s">
        <v>725</v>
      </c>
      <c r="E273" s="1">
        <v>1781</v>
      </c>
      <c r="F273">
        <v>52</v>
      </c>
      <c r="G273" s="4">
        <v>3.2507000000000001</v>
      </c>
      <c r="H273" s="66">
        <f t="shared" si="4"/>
        <v>-0.53458181350889156</v>
      </c>
    </row>
    <row r="274" spans="2:8" x14ac:dyDescent="0.2">
      <c r="B274" s="68">
        <v>0.6563484362075741</v>
      </c>
      <c r="C274" t="s">
        <v>380</v>
      </c>
      <c r="D274" t="s">
        <v>381</v>
      </c>
      <c r="E274" s="1">
        <v>7522</v>
      </c>
      <c r="F274">
        <v>58</v>
      </c>
      <c r="G274" s="4">
        <v>3.8763000000000001</v>
      </c>
      <c r="H274" s="66">
        <f t="shared" si="4"/>
        <v>-0.25083182586518787</v>
      </c>
    </row>
    <row r="275" spans="2:8" x14ac:dyDescent="0.2">
      <c r="B275" s="68">
        <v>0.21725410653903821</v>
      </c>
      <c r="C275" t="s">
        <v>654</v>
      </c>
      <c r="D275" t="s">
        <v>655</v>
      </c>
      <c r="E275" s="1">
        <v>2619</v>
      </c>
      <c r="F275">
        <v>62</v>
      </c>
      <c r="G275" s="4">
        <v>3.4180999999999999</v>
      </c>
      <c r="H275" s="66">
        <f t="shared" si="4"/>
        <v>-0.49316350839733897</v>
      </c>
    </row>
    <row r="276" spans="2:8" x14ac:dyDescent="0.2">
      <c r="B276" s="68">
        <v>0.21371527111433264</v>
      </c>
      <c r="C276" t="s">
        <v>338</v>
      </c>
      <c r="D276" t="s">
        <v>339</v>
      </c>
      <c r="E276" s="1">
        <v>8993</v>
      </c>
      <c r="F276">
        <v>51</v>
      </c>
      <c r="G276" s="4">
        <v>3.9539</v>
      </c>
      <c r="H276" s="66">
        <f t="shared" si="4"/>
        <v>-0.17812737858703279</v>
      </c>
    </row>
    <row r="277" spans="2:8" x14ac:dyDescent="0.2">
      <c r="B277" s="68">
        <v>0.99665963451380857</v>
      </c>
      <c r="C277" t="s">
        <v>568</v>
      </c>
      <c r="D277" t="s">
        <v>569</v>
      </c>
      <c r="E277" s="1">
        <v>3464</v>
      </c>
      <c r="F277">
        <v>56</v>
      </c>
      <c r="G277" s="4">
        <v>3.5396000000000001</v>
      </c>
      <c r="H277" s="66">
        <f t="shared" si="4"/>
        <v>-0.4513992269901051</v>
      </c>
    </row>
    <row r="278" spans="2:8" x14ac:dyDescent="0.2">
      <c r="B278" s="68">
        <v>0.65698208947007863</v>
      </c>
      <c r="C278" t="s">
        <v>269</v>
      </c>
      <c r="D278" t="s">
        <v>270</v>
      </c>
      <c r="E278" s="1">
        <v>12087</v>
      </c>
      <c r="F278">
        <v>57</v>
      </c>
      <c r="G278" s="4">
        <v>4.0823</v>
      </c>
      <c r="H278" s="66">
        <f t="shared" si="4"/>
        <v>-2.5205855895930312E-2</v>
      </c>
    </row>
    <row r="279" spans="2:8" x14ac:dyDescent="0.2">
      <c r="B279" s="68">
        <v>9.9083060593415095E-2</v>
      </c>
      <c r="C279" t="s">
        <v>346</v>
      </c>
      <c r="D279" t="s">
        <v>347</v>
      </c>
      <c r="E279" s="1">
        <v>8701</v>
      </c>
      <c r="F279">
        <v>49</v>
      </c>
      <c r="G279" s="4">
        <v>3.9396</v>
      </c>
      <c r="H279" s="66">
        <f t="shared" si="4"/>
        <v>-0.1925595326354497</v>
      </c>
    </row>
    <row r="280" spans="2:8" x14ac:dyDescent="0.2">
      <c r="B280" s="68">
        <v>0.37472516562513281</v>
      </c>
      <c r="C280" t="s">
        <v>586</v>
      </c>
      <c r="D280" t="s">
        <v>587</v>
      </c>
      <c r="E280" s="1">
        <v>3339</v>
      </c>
      <c r="F280">
        <v>52</v>
      </c>
      <c r="G280" s="4">
        <v>3.5236000000000001</v>
      </c>
      <c r="H280" s="66">
        <f t="shared" si="4"/>
        <v>-0.45757737512726987</v>
      </c>
    </row>
    <row r="281" spans="2:8" x14ac:dyDescent="0.2">
      <c r="B281" s="68">
        <v>0.64745702513689896</v>
      </c>
      <c r="C281" t="s">
        <v>604</v>
      </c>
      <c r="D281" t="s">
        <v>605</v>
      </c>
      <c r="E281" s="1">
        <v>3178</v>
      </c>
      <c r="F281">
        <v>60</v>
      </c>
      <c r="G281" s="4">
        <v>3.5022000000000002</v>
      </c>
      <c r="H281" s="66">
        <f t="shared" si="4"/>
        <v>-0.4655348299279381</v>
      </c>
    </row>
    <row r="282" spans="2:8" x14ac:dyDescent="0.2">
      <c r="B282" s="68">
        <v>0.32355285625106189</v>
      </c>
      <c r="C282" t="s">
        <v>320</v>
      </c>
      <c r="D282" t="s">
        <v>321</v>
      </c>
      <c r="E282" s="1">
        <v>9725</v>
      </c>
      <c r="F282">
        <v>62</v>
      </c>
      <c r="G282" s="4">
        <v>3.9878999999999998</v>
      </c>
      <c r="H282" s="66">
        <f t="shared" si="4"/>
        <v>-0.14194814309579587</v>
      </c>
    </row>
    <row r="283" spans="2:8" x14ac:dyDescent="0.2">
      <c r="B283" s="68">
        <v>0.49624729027757186</v>
      </c>
      <c r="C283" t="s">
        <v>570</v>
      </c>
      <c r="D283" t="s">
        <v>571</v>
      </c>
      <c r="E283" s="1">
        <v>3444</v>
      </c>
      <c r="F283">
        <v>63</v>
      </c>
      <c r="G283" s="4">
        <v>3.5371000000000001</v>
      </c>
      <c r="H283" s="66">
        <f t="shared" si="4"/>
        <v>-0.45238773069205146</v>
      </c>
    </row>
    <row r="284" spans="2:8" x14ac:dyDescent="0.2">
      <c r="B284" s="68">
        <v>0.55057063507602788</v>
      </c>
      <c r="C284" t="s">
        <v>628</v>
      </c>
      <c r="D284" t="s">
        <v>629</v>
      </c>
      <c r="E284" s="1">
        <v>2977</v>
      </c>
      <c r="F284">
        <v>47</v>
      </c>
      <c r="G284" s="4">
        <v>3.4738000000000002</v>
      </c>
      <c r="H284" s="66">
        <f t="shared" si="4"/>
        <v>-0.47546929213249906</v>
      </c>
    </row>
    <row r="285" spans="2:8" x14ac:dyDescent="0.2">
      <c r="B285" s="68">
        <v>0.50703841489986745</v>
      </c>
      <c r="C285" t="s">
        <v>89</v>
      </c>
      <c r="D285" t="s">
        <v>90</v>
      </c>
      <c r="E285" s="1">
        <v>44422</v>
      </c>
      <c r="F285">
        <v>71</v>
      </c>
      <c r="G285" s="4">
        <v>4.6475999999999997</v>
      </c>
      <c r="H285" s="66">
        <f t="shared" si="4"/>
        <v>1.5729575042258535</v>
      </c>
    </row>
    <row r="286" spans="2:8" x14ac:dyDescent="0.2">
      <c r="B286" s="68">
        <v>0.13012722941537314</v>
      </c>
      <c r="C286" t="s">
        <v>484</v>
      </c>
      <c r="D286" t="s">
        <v>485</v>
      </c>
      <c r="E286" s="2">
        <v>4906</v>
      </c>
      <c r="F286">
        <v>57</v>
      </c>
      <c r="G286" s="4">
        <v>3.6907000000000001</v>
      </c>
      <c r="H286" s="66">
        <f t="shared" si="4"/>
        <v>-0.38012811007977226</v>
      </c>
    </row>
    <row r="287" spans="2:8" x14ac:dyDescent="0.2">
      <c r="B287" s="68">
        <v>0.11164412208445085</v>
      </c>
      <c r="C287" t="s">
        <v>2</v>
      </c>
      <c r="D287" t="s">
        <v>3</v>
      </c>
      <c r="E287" s="1">
        <v>1731</v>
      </c>
      <c r="F287">
        <v>57</v>
      </c>
      <c r="G287" s="4">
        <v>3.2383000000000002</v>
      </c>
      <c r="H287" s="66">
        <f t="shared" si="4"/>
        <v>-0.53705307276375747</v>
      </c>
    </row>
    <row r="288" spans="2:8" x14ac:dyDescent="0.2">
      <c r="B288" s="68">
        <v>0.61854165822236695</v>
      </c>
      <c r="C288" t="s">
        <v>314</v>
      </c>
      <c r="D288" t="s">
        <v>315</v>
      </c>
      <c r="E288" s="1">
        <v>10160</v>
      </c>
      <c r="F288">
        <v>56</v>
      </c>
      <c r="G288" s="4">
        <v>4.0068999999999999</v>
      </c>
      <c r="H288" s="66">
        <f t="shared" si="4"/>
        <v>-0.12044818757846247</v>
      </c>
    </row>
    <row r="289" spans="2:8" x14ac:dyDescent="0.2">
      <c r="B289" s="68">
        <v>0.74957042470833646</v>
      </c>
      <c r="C289" t="s">
        <v>402</v>
      </c>
      <c r="D289" t="s">
        <v>403</v>
      </c>
      <c r="E289" s="1">
        <v>6954</v>
      </c>
      <c r="F289">
        <v>56</v>
      </c>
      <c r="G289" s="4">
        <v>3.8422000000000001</v>
      </c>
      <c r="H289" s="66">
        <f t="shared" si="4"/>
        <v>-0.27890533100046461</v>
      </c>
    </row>
    <row r="290" spans="2:8" x14ac:dyDescent="0.2">
      <c r="B290" s="68">
        <v>0.12887737438652036</v>
      </c>
      <c r="C290" t="s">
        <v>668</v>
      </c>
      <c r="D290" t="s">
        <v>669</v>
      </c>
      <c r="E290" s="1">
        <v>2471</v>
      </c>
      <c r="F290">
        <v>64</v>
      </c>
      <c r="G290" s="4">
        <v>3.3929</v>
      </c>
      <c r="H290" s="66">
        <f t="shared" si="4"/>
        <v>-0.500478435791742</v>
      </c>
    </row>
    <row r="291" spans="2:8" x14ac:dyDescent="0.2">
      <c r="B291" s="68">
        <v>0.94459701850630107</v>
      </c>
      <c r="C291" t="s">
        <v>648</v>
      </c>
      <c r="D291" t="s">
        <v>649</v>
      </c>
      <c r="E291" s="1">
        <v>2768</v>
      </c>
      <c r="F291">
        <v>55</v>
      </c>
      <c r="G291" s="4">
        <v>3.4422000000000001</v>
      </c>
      <c r="H291" s="66">
        <f t="shared" si="4"/>
        <v>-0.48579915581783856</v>
      </c>
    </row>
    <row r="292" spans="2:8" x14ac:dyDescent="0.2">
      <c r="B292" s="68">
        <v>0.30760035130022056</v>
      </c>
      <c r="C292" t="s">
        <v>582</v>
      </c>
      <c r="D292" t="s">
        <v>583</v>
      </c>
      <c r="E292" s="1">
        <v>3348</v>
      </c>
      <c r="F292">
        <v>59</v>
      </c>
      <c r="G292" s="4">
        <v>3.5247999999999999</v>
      </c>
      <c r="H292" s="66">
        <f t="shared" si="4"/>
        <v>-0.45713254846139401</v>
      </c>
    </row>
    <row r="293" spans="2:8" x14ac:dyDescent="0.2">
      <c r="B293" s="68">
        <v>0.54146356848998978</v>
      </c>
      <c r="C293" t="s">
        <v>518</v>
      </c>
      <c r="D293" t="s">
        <v>519</v>
      </c>
      <c r="E293" s="1">
        <v>4482</v>
      </c>
      <c r="F293">
        <v>55</v>
      </c>
      <c r="G293" s="4">
        <v>3.6515</v>
      </c>
      <c r="H293" s="66">
        <f t="shared" si="4"/>
        <v>-0.40108438856103518</v>
      </c>
    </row>
    <row r="294" spans="2:8" x14ac:dyDescent="0.2">
      <c r="B294" s="68">
        <v>0.8717951701111023</v>
      </c>
      <c r="C294" t="s">
        <v>460</v>
      </c>
      <c r="D294" t="s">
        <v>461</v>
      </c>
      <c r="E294" s="1">
        <v>5661</v>
      </c>
      <c r="F294">
        <v>47</v>
      </c>
      <c r="G294" s="4">
        <v>3.7528999999999999</v>
      </c>
      <c r="H294" s="66">
        <f t="shared" si="4"/>
        <v>-0.34281209533129703</v>
      </c>
    </row>
    <row r="295" spans="2:8" x14ac:dyDescent="0.2">
      <c r="B295" s="68">
        <v>0.61517710670209369</v>
      </c>
      <c r="C295" t="s">
        <v>225</v>
      </c>
      <c r="D295" t="s">
        <v>226</v>
      </c>
      <c r="E295" s="1">
        <v>14041</v>
      </c>
      <c r="F295">
        <v>55</v>
      </c>
      <c r="G295" s="4">
        <v>4.1474000000000002</v>
      </c>
      <c r="H295" s="66">
        <f t="shared" si="4"/>
        <v>7.1370955784229445E-2</v>
      </c>
    </row>
    <row r="296" spans="2:8" x14ac:dyDescent="0.2">
      <c r="B296" s="68">
        <v>0.37877394622217209</v>
      </c>
      <c r="C296" t="s">
        <v>18</v>
      </c>
      <c r="D296" t="s">
        <v>19</v>
      </c>
      <c r="E296" s="1">
        <v>1319</v>
      </c>
      <c r="F296">
        <v>53</v>
      </c>
      <c r="G296" s="4">
        <v>3.1202000000000001</v>
      </c>
      <c r="H296" s="66">
        <f t="shared" si="4"/>
        <v>-0.55741624902385256</v>
      </c>
    </row>
    <row r="297" spans="2:8" x14ac:dyDescent="0.2">
      <c r="B297" s="68">
        <v>0.37116529908792062</v>
      </c>
      <c r="C297" t="s">
        <v>197</v>
      </c>
      <c r="D297" t="s">
        <v>198</v>
      </c>
      <c r="E297" s="1">
        <v>17402</v>
      </c>
      <c r="F297">
        <v>63</v>
      </c>
      <c r="G297" s="4">
        <v>4.2405999999999997</v>
      </c>
      <c r="H297" s="66">
        <f t="shared" si="4"/>
        <v>0.23748900289631589</v>
      </c>
    </row>
    <row r="298" spans="2:8" x14ac:dyDescent="0.2">
      <c r="B298" s="68">
        <v>0.3691144320184695</v>
      </c>
      <c r="C298" t="s">
        <v>540</v>
      </c>
      <c r="D298" t="s">
        <v>541</v>
      </c>
      <c r="E298" s="1">
        <v>3946</v>
      </c>
      <c r="F298">
        <v>58</v>
      </c>
      <c r="G298" s="4">
        <v>3.5962000000000001</v>
      </c>
      <c r="H298" s="66">
        <f t="shared" si="4"/>
        <v>-0.42757628777319773</v>
      </c>
    </row>
    <row r="299" spans="2:8" x14ac:dyDescent="0.2">
      <c r="B299" s="68">
        <v>6.8735234098038944E-2</v>
      </c>
      <c r="C299" t="s">
        <v>32</v>
      </c>
      <c r="D299" t="s">
        <v>33</v>
      </c>
      <c r="E299" s="1">
        <v>1049</v>
      </c>
      <c r="F299">
        <v>60</v>
      </c>
      <c r="G299" s="4">
        <v>3.0207999999999999</v>
      </c>
      <c r="H299" s="66">
        <f t="shared" si="4"/>
        <v>-0.57076104900012847</v>
      </c>
    </row>
    <row r="300" spans="2:8" x14ac:dyDescent="0.2">
      <c r="B300" s="68">
        <v>0.90023190584381108</v>
      </c>
      <c r="C300" t="s">
        <v>243</v>
      </c>
      <c r="D300" t="s">
        <v>244</v>
      </c>
      <c r="E300" s="1">
        <v>13512</v>
      </c>
      <c r="F300">
        <v>64</v>
      </c>
      <c r="G300" s="4">
        <v>4.1307</v>
      </c>
      <c r="H300" s="66">
        <f t="shared" si="4"/>
        <v>4.5225032867748115E-2</v>
      </c>
    </row>
    <row r="301" spans="2:8" x14ac:dyDescent="0.2">
      <c r="B301" s="68">
        <v>0.86880579898201959</v>
      </c>
      <c r="C301" t="s">
        <v>584</v>
      </c>
      <c r="D301" t="s">
        <v>585</v>
      </c>
      <c r="E301" s="1">
        <v>3345</v>
      </c>
      <c r="F301">
        <v>49</v>
      </c>
      <c r="G301" s="4">
        <v>3.5244</v>
      </c>
      <c r="H301" s="66">
        <f t="shared" si="4"/>
        <v>-0.45728082401668596</v>
      </c>
    </row>
    <row r="302" spans="2:8" x14ac:dyDescent="0.2">
      <c r="B302" s="68">
        <v>1.4380816819503428E-2</v>
      </c>
      <c r="C302" t="s">
        <v>28</v>
      </c>
      <c r="D302" t="s">
        <v>29</v>
      </c>
      <c r="E302" s="1">
        <v>1228</v>
      </c>
      <c r="F302">
        <v>43</v>
      </c>
      <c r="G302" s="4">
        <v>3.0891999999999999</v>
      </c>
      <c r="H302" s="66">
        <f t="shared" si="4"/>
        <v>-0.56191394086770852</v>
      </c>
    </row>
    <row r="303" spans="2:8" x14ac:dyDescent="0.2">
      <c r="B303" s="68">
        <v>0.59285405818517545</v>
      </c>
      <c r="C303" t="s">
        <v>594</v>
      </c>
      <c r="D303" t="s">
        <v>595</v>
      </c>
      <c r="E303" s="1">
        <v>3295</v>
      </c>
      <c r="F303">
        <v>59</v>
      </c>
      <c r="G303" s="4">
        <v>3.5179</v>
      </c>
      <c r="H303" s="66">
        <f t="shared" si="4"/>
        <v>-0.45975208327155187</v>
      </c>
    </row>
    <row r="304" spans="2:8" x14ac:dyDescent="0.2">
      <c r="B304" s="68">
        <v>0.57762149846468247</v>
      </c>
      <c r="C304" t="s">
        <v>115</v>
      </c>
      <c r="D304" t="s">
        <v>116</v>
      </c>
      <c r="E304" s="1">
        <v>34352</v>
      </c>
      <c r="F304">
        <v>58</v>
      </c>
      <c r="G304" s="4">
        <v>4.5359999999999996</v>
      </c>
      <c r="H304" s="66">
        <f t="shared" si="4"/>
        <v>1.0752458902958593</v>
      </c>
    </row>
    <row r="305" spans="2:8" x14ac:dyDescent="0.2">
      <c r="B305" s="68">
        <v>0.78620919458261718</v>
      </c>
      <c r="C305" t="s">
        <v>253</v>
      </c>
      <c r="D305" t="s">
        <v>254</v>
      </c>
      <c r="E305" s="1">
        <v>13227</v>
      </c>
      <c r="F305">
        <v>65</v>
      </c>
      <c r="G305" s="4">
        <v>4.1215000000000002</v>
      </c>
      <c r="H305" s="66">
        <f t="shared" si="4"/>
        <v>3.113885511501243E-2</v>
      </c>
    </row>
    <row r="306" spans="2:8" x14ac:dyDescent="0.2">
      <c r="B306" s="68">
        <v>0.67780015409845018</v>
      </c>
      <c r="C306" t="s">
        <v>638</v>
      </c>
      <c r="D306" t="s">
        <v>639</v>
      </c>
      <c r="E306" s="1">
        <v>2900</v>
      </c>
      <c r="F306">
        <v>50</v>
      </c>
      <c r="G306" s="4">
        <v>3.4624000000000001</v>
      </c>
      <c r="H306" s="66">
        <f t="shared" si="4"/>
        <v>-0.47927503138499256</v>
      </c>
    </row>
    <row r="307" spans="2:8" x14ac:dyDescent="0.2">
      <c r="B307" s="68">
        <v>0.13825101358677183</v>
      </c>
      <c r="C307" t="s">
        <v>722</v>
      </c>
      <c r="D307" t="s">
        <v>723</v>
      </c>
      <c r="E307" s="1">
        <v>1784</v>
      </c>
      <c r="F307">
        <v>53</v>
      </c>
      <c r="G307" s="4">
        <v>3.2513999999999998</v>
      </c>
      <c r="H307" s="66">
        <f t="shared" si="4"/>
        <v>-0.5344335379535996</v>
      </c>
    </row>
    <row r="308" spans="2:8" x14ac:dyDescent="0.2">
      <c r="B308" s="68">
        <v>0.74420078119692701</v>
      </c>
      <c r="C308" t="s">
        <v>304</v>
      </c>
      <c r="D308" t="s">
        <v>305</v>
      </c>
      <c r="E308" s="1">
        <v>10618</v>
      </c>
      <c r="F308">
        <v>49</v>
      </c>
      <c r="G308" s="4">
        <v>4.0259999999999998</v>
      </c>
      <c r="H308" s="66">
        <f t="shared" si="4"/>
        <v>-9.7811452803890739E-2</v>
      </c>
    </row>
    <row r="309" spans="2:8" x14ac:dyDescent="0.2">
      <c r="B309" s="68">
        <v>0.48642942746185125</v>
      </c>
      <c r="C309" t="s">
        <v>394</v>
      </c>
      <c r="D309" t="s">
        <v>395</v>
      </c>
      <c r="E309" s="1">
        <v>7185</v>
      </c>
      <c r="F309">
        <v>50</v>
      </c>
      <c r="G309" s="4">
        <v>3.8563999999999998</v>
      </c>
      <c r="H309" s="66">
        <f t="shared" si="4"/>
        <v>-0.2674881132429841</v>
      </c>
    </row>
    <row r="310" spans="2:8" x14ac:dyDescent="0.2">
      <c r="B310" s="68">
        <v>0.77848480442965362</v>
      </c>
      <c r="C310" t="s">
        <v>123</v>
      </c>
      <c r="D310" t="s">
        <v>124</v>
      </c>
      <c r="E310" s="1">
        <v>33436</v>
      </c>
      <c r="F310">
        <v>61</v>
      </c>
      <c r="G310" s="4">
        <v>4.5242000000000004</v>
      </c>
      <c r="H310" s="66">
        <f t="shared" si="4"/>
        <v>1.0299724207467158</v>
      </c>
    </row>
    <row r="311" spans="2:8" x14ac:dyDescent="0.2">
      <c r="B311" s="68">
        <v>0.40650592102218641</v>
      </c>
      <c r="C311" t="s">
        <v>656</v>
      </c>
      <c r="D311" t="s">
        <v>657</v>
      </c>
      <c r="E311" s="1">
        <v>2599</v>
      </c>
      <c r="F311">
        <v>59</v>
      </c>
      <c r="G311" s="4">
        <v>3.4148000000000001</v>
      </c>
      <c r="H311" s="66">
        <f t="shared" si="4"/>
        <v>-0.49415201209928533</v>
      </c>
    </row>
    <row r="312" spans="2:8" x14ac:dyDescent="0.2">
      <c r="B312" s="68">
        <v>0.26844727734633167</v>
      </c>
      <c r="C312" t="s">
        <v>624</v>
      </c>
      <c r="D312" t="s">
        <v>625</v>
      </c>
      <c r="E312" s="1">
        <v>3008</v>
      </c>
      <c r="F312">
        <v>59</v>
      </c>
      <c r="G312" s="4">
        <v>3.4782999999999999</v>
      </c>
      <c r="H312" s="66">
        <f t="shared" si="4"/>
        <v>-0.47393711139448219</v>
      </c>
    </row>
    <row r="313" spans="2:8" x14ac:dyDescent="0.2">
      <c r="B313" s="68">
        <v>0.24583851261406631</v>
      </c>
      <c r="C313" t="s">
        <v>155</v>
      </c>
      <c r="D313" t="s">
        <v>156</v>
      </c>
      <c r="E313" s="1">
        <v>23830</v>
      </c>
      <c r="F313">
        <v>56</v>
      </c>
      <c r="G313" s="4">
        <v>4.3771000000000004</v>
      </c>
      <c r="H313" s="66">
        <f t="shared" si="4"/>
        <v>0.55519409270187725</v>
      </c>
    </row>
    <row r="314" spans="2:8" x14ac:dyDescent="0.2">
      <c r="B314" s="68">
        <v>0.31773362782033165</v>
      </c>
      <c r="C314" t="s">
        <v>428</v>
      </c>
      <c r="D314" t="s">
        <v>429</v>
      </c>
      <c r="E314" s="1">
        <v>6380</v>
      </c>
      <c r="F314">
        <v>63</v>
      </c>
      <c r="G314" s="4">
        <v>3.8048000000000002</v>
      </c>
      <c r="H314" s="66">
        <f t="shared" si="4"/>
        <v>-0.30727538724632525</v>
      </c>
    </row>
    <row r="315" spans="2:8" x14ac:dyDescent="0.2">
      <c r="B315" s="68">
        <v>0.7913041880398114</v>
      </c>
      <c r="C315" t="s">
        <v>450</v>
      </c>
      <c r="D315" t="s">
        <v>451</v>
      </c>
      <c r="E315" s="2">
        <v>5944</v>
      </c>
      <c r="F315">
        <v>57</v>
      </c>
      <c r="G315" s="4">
        <v>3.7740999999999998</v>
      </c>
      <c r="H315" s="66">
        <f t="shared" si="4"/>
        <v>-0.32882476794875598</v>
      </c>
    </row>
    <row r="316" spans="2:8" x14ac:dyDescent="0.2">
      <c r="B316" s="68">
        <v>0.91217218597812399</v>
      </c>
      <c r="C316" t="s">
        <v>157</v>
      </c>
      <c r="D316" t="s">
        <v>158</v>
      </c>
      <c r="E316" s="1">
        <v>23065</v>
      </c>
      <c r="F316">
        <v>62</v>
      </c>
      <c r="G316" s="4">
        <v>4.3630000000000004</v>
      </c>
      <c r="H316" s="66">
        <f t="shared" si="4"/>
        <v>0.51738382610242883</v>
      </c>
    </row>
    <row r="317" spans="2:8" x14ac:dyDescent="0.2">
      <c r="B317" s="68">
        <v>0.93377759733792021</v>
      </c>
      <c r="C317" t="s">
        <v>680</v>
      </c>
      <c r="D317" t="s">
        <v>681</v>
      </c>
      <c r="E317" s="1">
        <v>2342</v>
      </c>
      <c r="F317">
        <v>61</v>
      </c>
      <c r="G317" s="4">
        <v>3.3696000000000002</v>
      </c>
      <c r="H317" s="66">
        <f t="shared" si="4"/>
        <v>-0.50685428466929605</v>
      </c>
    </row>
    <row r="318" spans="2:8" x14ac:dyDescent="0.2">
      <c r="B318" s="68">
        <v>0.75044394052642671</v>
      </c>
      <c r="C318" t="s">
        <v>708</v>
      </c>
      <c r="D318" t="s">
        <v>709</v>
      </c>
      <c r="E318" s="1">
        <v>1963</v>
      </c>
      <c r="F318">
        <v>58</v>
      </c>
      <c r="G318" s="4">
        <v>3.2928999999999999</v>
      </c>
      <c r="H318" s="66">
        <f t="shared" si="4"/>
        <v>-0.52558642982117965</v>
      </c>
    </row>
    <row r="319" spans="2:8" x14ac:dyDescent="0.2">
      <c r="B319" s="68">
        <v>0.18698650011316753</v>
      </c>
      <c r="C319" t="s">
        <v>712</v>
      </c>
      <c r="D319" t="s">
        <v>713</v>
      </c>
      <c r="E319" s="1">
        <v>1925</v>
      </c>
      <c r="F319">
        <v>57</v>
      </c>
      <c r="G319" s="4">
        <v>3.2844000000000002</v>
      </c>
      <c r="H319" s="66">
        <f t="shared" si="4"/>
        <v>-0.52746458685487774</v>
      </c>
    </row>
    <row r="320" spans="2:8" x14ac:dyDescent="0.2">
      <c r="B320" s="68">
        <v>0.65188906521548184</v>
      </c>
      <c r="C320" t="s">
        <v>522</v>
      </c>
      <c r="D320" t="s">
        <v>523</v>
      </c>
      <c r="E320" s="1">
        <v>4387</v>
      </c>
      <c r="F320">
        <v>62</v>
      </c>
      <c r="G320" s="4">
        <v>3.6421999999999999</v>
      </c>
      <c r="H320" s="66">
        <f t="shared" si="4"/>
        <v>-0.4057797811452804</v>
      </c>
    </row>
    <row r="321" spans="2:8" x14ac:dyDescent="0.2">
      <c r="B321" s="68">
        <v>0.72885219669910273</v>
      </c>
      <c r="C321" t="s">
        <v>215</v>
      </c>
      <c r="D321" t="s">
        <v>216</v>
      </c>
      <c r="E321" s="1">
        <v>16082</v>
      </c>
      <c r="F321">
        <v>58</v>
      </c>
      <c r="G321" s="4">
        <v>4.2062999999999997</v>
      </c>
      <c r="H321" s="66">
        <f t="shared" si="4"/>
        <v>0.17224775856785587</v>
      </c>
    </row>
    <row r="322" spans="2:8" x14ac:dyDescent="0.2">
      <c r="B322" s="68">
        <v>0.88449389204764883</v>
      </c>
      <c r="C322" t="s">
        <v>298</v>
      </c>
      <c r="D322" t="s">
        <v>299</v>
      </c>
      <c r="E322" s="1">
        <v>10730</v>
      </c>
      <c r="F322">
        <v>56</v>
      </c>
      <c r="G322" s="4">
        <v>4.0305999999999997</v>
      </c>
      <c r="H322" s="66">
        <f t="shared" si="4"/>
        <v>-9.2275832072991101E-2</v>
      </c>
    </row>
    <row r="323" spans="2:8" x14ac:dyDescent="0.2">
      <c r="B323" s="68">
        <v>0.79096293597733414</v>
      </c>
      <c r="C323" t="s">
        <v>404</v>
      </c>
      <c r="D323" t="s">
        <v>405</v>
      </c>
      <c r="E323" s="2">
        <v>6938</v>
      </c>
      <c r="F323">
        <v>51</v>
      </c>
      <c r="G323" s="4">
        <v>3.8412000000000002</v>
      </c>
      <c r="H323" s="66">
        <f t="shared" si="4"/>
        <v>-0.2796961339620217</v>
      </c>
    </row>
    <row r="324" spans="2:8" x14ac:dyDescent="0.2">
      <c r="B324" s="68">
        <v>0.27736881079633791</v>
      </c>
      <c r="C324" t="s">
        <v>83</v>
      </c>
      <c r="D324" t="s">
        <v>84</v>
      </c>
      <c r="E324" s="1">
        <v>50240</v>
      </c>
      <c r="F324">
        <v>64</v>
      </c>
      <c r="G324" s="4">
        <v>4.7009999999999996</v>
      </c>
      <c r="H324" s="66">
        <f t="shared" ref="H324:H365" si="5">STANDARDIZE(E324,12596.98,20232.6)</f>
        <v>1.8605132311220509</v>
      </c>
    </row>
    <row r="325" spans="2:8" x14ac:dyDescent="0.2">
      <c r="B325" s="68">
        <v>0.71553684411863083</v>
      </c>
      <c r="C325" t="s">
        <v>38</v>
      </c>
      <c r="D325" t="s">
        <v>39</v>
      </c>
      <c r="E325" s="1">
        <v>807</v>
      </c>
      <c r="F325">
        <v>59</v>
      </c>
      <c r="G325" s="4">
        <v>2.9068999999999998</v>
      </c>
      <c r="H325" s="66">
        <f t="shared" si="5"/>
        <v>-0.58272194379367948</v>
      </c>
    </row>
    <row r="326" spans="2:8" x14ac:dyDescent="0.2">
      <c r="B326" s="68">
        <v>0.75223855588378452</v>
      </c>
      <c r="C326" t="s">
        <v>666</v>
      </c>
      <c r="D326" t="s">
        <v>667</v>
      </c>
      <c r="E326" s="1">
        <v>2473</v>
      </c>
      <c r="F326">
        <v>57</v>
      </c>
      <c r="G326" s="4">
        <v>3.3932000000000002</v>
      </c>
      <c r="H326" s="66">
        <f t="shared" si="5"/>
        <v>-0.50037958542154737</v>
      </c>
    </row>
    <row r="327" spans="2:8" x14ac:dyDescent="0.2">
      <c r="B327" s="68">
        <v>0.63435347671802744</v>
      </c>
      <c r="C327" t="s">
        <v>312</v>
      </c>
      <c r="D327" t="s">
        <v>313</v>
      </c>
      <c r="E327" s="1">
        <v>10292</v>
      </c>
      <c r="F327">
        <v>51</v>
      </c>
      <c r="G327" s="4">
        <v>4.0125000000000002</v>
      </c>
      <c r="H327" s="66">
        <f t="shared" si="5"/>
        <v>-0.11392406314561647</v>
      </c>
    </row>
    <row r="328" spans="2:8" x14ac:dyDescent="0.2">
      <c r="B328" s="68">
        <v>0.80976953527564677</v>
      </c>
      <c r="C328" t="s">
        <v>24</v>
      </c>
      <c r="D328" t="s">
        <v>25</v>
      </c>
      <c r="E328" s="1">
        <v>1242</v>
      </c>
      <c r="F328">
        <v>57</v>
      </c>
      <c r="G328" s="4">
        <v>3.0941000000000001</v>
      </c>
      <c r="H328" s="66">
        <f t="shared" si="5"/>
        <v>-0.56122198827634606</v>
      </c>
    </row>
    <row r="329" spans="2:8" x14ac:dyDescent="0.2">
      <c r="B329" s="68">
        <v>0.51621286279624856</v>
      </c>
      <c r="C329" t="s">
        <v>145</v>
      </c>
      <c r="D329" t="s">
        <v>146</v>
      </c>
      <c r="E329" s="1">
        <v>25315</v>
      </c>
      <c r="F329">
        <v>63</v>
      </c>
      <c r="G329" s="4">
        <v>4.4034000000000004</v>
      </c>
      <c r="H329" s="66">
        <f t="shared" si="5"/>
        <v>0.62859049257139477</v>
      </c>
    </row>
    <row r="330" spans="2:8" x14ac:dyDescent="0.2">
      <c r="B330" s="68">
        <v>0.98705382995347923</v>
      </c>
      <c r="C330" t="s">
        <v>616</v>
      </c>
      <c r="D330" t="s">
        <v>617</v>
      </c>
      <c r="E330" s="1">
        <v>3057</v>
      </c>
      <c r="F330">
        <v>55</v>
      </c>
      <c r="G330" s="4">
        <v>3.4853000000000001</v>
      </c>
      <c r="H330" s="66">
        <f t="shared" si="5"/>
        <v>-0.4715152773247136</v>
      </c>
    </row>
    <row r="331" spans="2:8" x14ac:dyDescent="0.2">
      <c r="B331" s="68">
        <v>0.566980963829261</v>
      </c>
      <c r="C331" t="s">
        <v>69</v>
      </c>
      <c r="D331" t="s">
        <v>70</v>
      </c>
      <c r="E331" s="1">
        <v>88712</v>
      </c>
      <c r="F331">
        <v>63</v>
      </c>
      <c r="G331" s="4">
        <v>4.9480000000000004</v>
      </c>
      <c r="H331" s="67">
        <f t="shared" si="5"/>
        <v>3.7619989521860764</v>
      </c>
    </row>
    <row r="332" spans="2:8" x14ac:dyDescent="0.2">
      <c r="B332" s="68">
        <v>0.16909385830242796</v>
      </c>
      <c r="C332" t="s">
        <v>65</v>
      </c>
      <c r="D332" t="s">
        <v>66</v>
      </c>
      <c r="E332" s="1">
        <v>124774</v>
      </c>
      <c r="F332">
        <v>57</v>
      </c>
      <c r="G332" s="4">
        <v>5.0960999999999999</v>
      </c>
      <c r="H332" s="67">
        <f t="shared" si="5"/>
        <v>5.544369977165565</v>
      </c>
    </row>
    <row r="333" spans="2:8" x14ac:dyDescent="0.2">
      <c r="B333" s="68">
        <v>0.7773845589019146</v>
      </c>
      <c r="C333" t="s">
        <v>424</v>
      </c>
      <c r="D333" t="s">
        <v>425</v>
      </c>
      <c r="E333" s="1">
        <v>6497</v>
      </c>
      <c r="F333">
        <v>67</v>
      </c>
      <c r="G333" s="4">
        <v>3.8127</v>
      </c>
      <c r="H333" s="66">
        <f t="shared" si="5"/>
        <v>-0.30149264058993902</v>
      </c>
    </row>
    <row r="334" spans="2:8" x14ac:dyDescent="0.2">
      <c r="B334" s="68">
        <v>0.49054176688914186</v>
      </c>
      <c r="C334" t="s">
        <v>664</v>
      </c>
      <c r="D334" t="s">
        <v>665</v>
      </c>
      <c r="E334" s="1">
        <v>2489</v>
      </c>
      <c r="F334">
        <v>56</v>
      </c>
      <c r="G334" s="4">
        <v>3.3959999999999999</v>
      </c>
      <c r="H334" s="66">
        <f t="shared" si="5"/>
        <v>-0.49958878245999033</v>
      </c>
    </row>
    <row r="335" spans="2:8" x14ac:dyDescent="0.2">
      <c r="B335" s="68">
        <v>0.74633227759162735</v>
      </c>
      <c r="C335" t="s">
        <v>99</v>
      </c>
      <c r="D335" t="s">
        <v>100</v>
      </c>
      <c r="E335" s="1">
        <v>38584</v>
      </c>
      <c r="F335">
        <v>60</v>
      </c>
      <c r="G335" s="4">
        <v>4.5864000000000003</v>
      </c>
      <c r="H335" s="66">
        <f t="shared" si="5"/>
        <v>1.2844132736277099</v>
      </c>
    </row>
    <row r="336" spans="2:8" x14ac:dyDescent="0.2">
      <c r="B336" s="68">
        <v>0.38171132274047104</v>
      </c>
      <c r="C336" t="s">
        <v>544</v>
      </c>
      <c r="D336" t="s">
        <v>545</v>
      </c>
      <c r="E336" s="1">
        <v>3911</v>
      </c>
      <c r="F336">
        <v>57</v>
      </c>
      <c r="G336" s="4">
        <v>3.5922999999999998</v>
      </c>
      <c r="H336" s="66">
        <f t="shared" si="5"/>
        <v>-0.42930616925160386</v>
      </c>
    </row>
    <row r="337" spans="2:8" x14ac:dyDescent="0.2">
      <c r="B337" s="68">
        <v>0.3354640548071196</v>
      </c>
      <c r="C337" t="s">
        <v>87</v>
      </c>
      <c r="D337" t="s">
        <v>88</v>
      </c>
      <c r="E337" s="1">
        <v>44875</v>
      </c>
      <c r="F337">
        <v>68</v>
      </c>
      <c r="G337" s="4">
        <v>4.6520000000000001</v>
      </c>
      <c r="H337" s="66">
        <f t="shared" si="5"/>
        <v>1.5953471130749386</v>
      </c>
    </row>
    <row r="338" spans="2:8" x14ac:dyDescent="0.2">
      <c r="B338" s="68">
        <v>0.96600356648293995</v>
      </c>
      <c r="C338" t="s">
        <v>566</v>
      </c>
      <c r="D338" t="s">
        <v>567</v>
      </c>
      <c r="E338" s="1">
        <v>3492</v>
      </c>
      <c r="F338">
        <v>44</v>
      </c>
      <c r="G338" s="4">
        <v>3.5430999999999999</v>
      </c>
      <c r="H338" s="66">
        <f t="shared" si="5"/>
        <v>-0.45001532180738019</v>
      </c>
    </row>
    <row r="339" spans="2:8" x14ac:dyDescent="0.2">
      <c r="B339" s="68">
        <v>0.45820543060754604</v>
      </c>
      <c r="C339" t="s">
        <v>275</v>
      </c>
      <c r="D339" t="s">
        <v>276</v>
      </c>
      <c r="E339" s="1">
        <v>11543</v>
      </c>
      <c r="F339">
        <v>58</v>
      </c>
      <c r="G339" s="4">
        <v>4.0622999999999996</v>
      </c>
      <c r="H339" s="66">
        <f t="shared" si="5"/>
        <v>-5.2093156588871405E-2</v>
      </c>
    </row>
    <row r="340" spans="2:8" x14ac:dyDescent="0.2">
      <c r="B340" s="68">
        <v>0.94477862795191325</v>
      </c>
      <c r="C340" t="s">
        <v>602</v>
      </c>
      <c r="D340" t="s">
        <v>603</v>
      </c>
      <c r="E340" s="1">
        <v>3186</v>
      </c>
      <c r="F340">
        <v>58</v>
      </c>
      <c r="G340" s="4">
        <v>3.5032000000000001</v>
      </c>
      <c r="H340" s="66">
        <f t="shared" si="5"/>
        <v>-0.46513942844715955</v>
      </c>
    </row>
    <row r="341" spans="2:8" x14ac:dyDescent="0.2">
      <c r="B341" s="68">
        <v>0.12399581503668555</v>
      </c>
      <c r="C341" t="s">
        <v>179</v>
      </c>
      <c r="D341" t="s">
        <v>180</v>
      </c>
      <c r="E341" s="1">
        <v>19101</v>
      </c>
      <c r="F341">
        <v>81</v>
      </c>
      <c r="G341" s="4">
        <v>4.2811000000000003</v>
      </c>
      <c r="H341" s="66">
        <f t="shared" si="5"/>
        <v>0.32146239237665952</v>
      </c>
    </row>
    <row r="342" spans="2:8" x14ac:dyDescent="0.2">
      <c r="B342" s="68">
        <v>0.81589389586330452</v>
      </c>
      <c r="C342" t="s">
        <v>698</v>
      </c>
      <c r="D342" t="s">
        <v>699</v>
      </c>
      <c r="E342" s="1">
        <v>2063</v>
      </c>
      <c r="F342">
        <v>63</v>
      </c>
      <c r="G342" s="4">
        <v>3.3144999999999998</v>
      </c>
      <c r="H342" s="66">
        <f t="shared" si="5"/>
        <v>-0.52064391131144783</v>
      </c>
    </row>
    <row r="343" spans="2:8" x14ac:dyDescent="0.2">
      <c r="B343" s="68">
        <v>0.51504215649621943</v>
      </c>
      <c r="C343" t="s">
        <v>328</v>
      </c>
      <c r="D343" t="s">
        <v>329</v>
      </c>
      <c r="E343" s="1">
        <v>9394</v>
      </c>
      <c r="F343">
        <v>54</v>
      </c>
      <c r="G343" s="4">
        <v>3.9729000000000001</v>
      </c>
      <c r="H343" s="66">
        <f t="shared" si="5"/>
        <v>-0.15830787936300819</v>
      </c>
    </row>
    <row r="344" spans="2:8" x14ac:dyDescent="0.2">
      <c r="B344" s="68">
        <v>0.20105533671048659</v>
      </c>
      <c r="C344" t="s">
        <v>412</v>
      </c>
      <c r="D344" t="s">
        <v>413</v>
      </c>
      <c r="E344" s="1">
        <v>6740</v>
      </c>
      <c r="F344">
        <v>61</v>
      </c>
      <c r="G344" s="4">
        <v>3.8287</v>
      </c>
      <c r="H344" s="66">
        <f t="shared" si="5"/>
        <v>-0.2894823206112907</v>
      </c>
    </row>
    <row r="345" spans="2:8" x14ac:dyDescent="0.2">
      <c r="B345" s="68">
        <v>0.53481984849233644</v>
      </c>
      <c r="C345" t="s">
        <v>348</v>
      </c>
      <c r="D345" t="s">
        <v>349</v>
      </c>
      <c r="E345" s="1">
        <v>8668</v>
      </c>
      <c r="F345">
        <v>56</v>
      </c>
      <c r="G345" s="4">
        <v>3.9379</v>
      </c>
      <c r="H345" s="66">
        <f t="shared" si="5"/>
        <v>-0.1941905637436612</v>
      </c>
    </row>
    <row r="346" spans="2:8" x14ac:dyDescent="0.2">
      <c r="B346" s="68">
        <v>0.22028199055850506</v>
      </c>
      <c r="C346" t="s">
        <v>362</v>
      </c>
      <c r="D346" t="s">
        <v>363</v>
      </c>
      <c r="E346" s="1">
        <v>8312</v>
      </c>
      <c r="F346">
        <v>63</v>
      </c>
      <c r="G346" s="4">
        <v>3.9197000000000002</v>
      </c>
      <c r="H346" s="66">
        <f t="shared" si="5"/>
        <v>-0.2117859296383065</v>
      </c>
    </row>
    <row r="347" spans="2:8" x14ac:dyDescent="0.2">
      <c r="B347" s="68">
        <v>0.13852889322020789</v>
      </c>
      <c r="C347" t="s">
        <v>217</v>
      </c>
      <c r="D347" t="s">
        <v>218</v>
      </c>
      <c r="E347" s="1">
        <v>15671</v>
      </c>
      <c r="F347">
        <v>55</v>
      </c>
      <c r="G347" s="4">
        <v>4.1951000000000001</v>
      </c>
      <c r="H347" s="66">
        <f t="shared" si="5"/>
        <v>0.1519340074928581</v>
      </c>
    </row>
    <row r="348" spans="2:8" x14ac:dyDescent="0.2">
      <c r="B348" s="68">
        <v>0.49940748893286935</v>
      </c>
      <c r="C348" t="s">
        <v>48</v>
      </c>
      <c r="D348" t="s">
        <v>49</v>
      </c>
      <c r="E348" s="1">
        <v>411</v>
      </c>
      <c r="F348">
        <v>60</v>
      </c>
      <c r="G348" s="4">
        <v>2.6137999999999999</v>
      </c>
      <c r="H348" s="66">
        <f t="shared" si="5"/>
        <v>-0.60229431709221748</v>
      </c>
    </row>
    <row r="349" spans="2:8" x14ac:dyDescent="0.2">
      <c r="B349" s="68">
        <v>0.47351868731666358</v>
      </c>
      <c r="C349" t="s">
        <v>598</v>
      </c>
      <c r="D349" t="s">
        <v>599</v>
      </c>
      <c r="E349" s="1">
        <v>3219</v>
      </c>
      <c r="F349">
        <v>63</v>
      </c>
      <c r="G349" s="4">
        <v>3.5076999999999998</v>
      </c>
      <c r="H349" s="66">
        <f t="shared" si="5"/>
        <v>-0.46350839733894805</v>
      </c>
    </row>
    <row r="350" spans="2:8" x14ac:dyDescent="0.2">
      <c r="B350" s="68">
        <v>0.10668240059203393</v>
      </c>
      <c r="C350" t="s">
        <v>147</v>
      </c>
      <c r="D350" t="s">
        <v>148</v>
      </c>
      <c r="E350" s="1">
        <v>24970</v>
      </c>
      <c r="F350">
        <v>57</v>
      </c>
      <c r="G350" s="4">
        <v>4.3974000000000002</v>
      </c>
      <c r="H350" s="66">
        <f t="shared" si="5"/>
        <v>0.61153880371281999</v>
      </c>
    </row>
    <row r="351" spans="2:8" x14ac:dyDescent="0.2">
      <c r="B351" s="68">
        <v>0.84529852908595948</v>
      </c>
      <c r="C351" t="s">
        <v>81</v>
      </c>
      <c r="D351" t="s">
        <v>82</v>
      </c>
      <c r="E351" s="3">
        <v>53083</v>
      </c>
      <c r="F351">
        <v>61</v>
      </c>
      <c r="G351" s="4">
        <v>4.7249999999999996</v>
      </c>
      <c r="H351" s="66">
        <f t="shared" si="5"/>
        <v>2.0010290323537263</v>
      </c>
    </row>
    <row r="352" spans="2:8" x14ac:dyDescent="0.2">
      <c r="B352" s="68">
        <v>0.48256243475642291</v>
      </c>
      <c r="C352" t="s">
        <v>492</v>
      </c>
      <c r="D352" t="s">
        <v>493</v>
      </c>
      <c r="E352" s="1">
        <v>4845</v>
      </c>
      <c r="F352">
        <v>62</v>
      </c>
      <c r="G352" s="4">
        <v>3.6852999999999998</v>
      </c>
      <c r="H352" s="66">
        <f t="shared" si="5"/>
        <v>-0.38314304637070867</v>
      </c>
    </row>
    <row r="353" spans="2:8" x14ac:dyDescent="0.2">
      <c r="B353" s="68">
        <v>0.8639197276604883</v>
      </c>
      <c r="C353" t="s">
        <v>660</v>
      </c>
      <c r="D353" t="s">
        <v>661</v>
      </c>
      <c r="E353" s="1">
        <v>2515</v>
      </c>
      <c r="F353">
        <v>56</v>
      </c>
      <c r="G353" s="4">
        <v>3.4005000000000001</v>
      </c>
      <c r="H353" s="66">
        <f t="shared" si="5"/>
        <v>-0.49830372764746006</v>
      </c>
    </row>
    <row r="354" spans="2:8" x14ac:dyDescent="0.2">
      <c r="B354" s="68">
        <v>0.25271390169052133</v>
      </c>
      <c r="C354" t="s">
        <v>546</v>
      </c>
      <c r="D354" t="s">
        <v>547</v>
      </c>
      <c r="E354" s="1">
        <v>3890</v>
      </c>
      <c r="F354">
        <v>41</v>
      </c>
      <c r="G354" s="4">
        <v>3.5899000000000001</v>
      </c>
      <c r="H354" s="66">
        <f t="shared" si="5"/>
        <v>-0.43034409813864755</v>
      </c>
    </row>
    <row r="355" spans="2:8" x14ac:dyDescent="0.2">
      <c r="B355" s="68">
        <v>0.67751648333299697</v>
      </c>
      <c r="C355" t="s">
        <v>175</v>
      </c>
      <c r="D355" t="s">
        <v>176</v>
      </c>
      <c r="E355" s="1">
        <v>19604</v>
      </c>
      <c r="F355">
        <v>59</v>
      </c>
      <c r="G355" s="4">
        <v>4.2923</v>
      </c>
      <c r="H355" s="66">
        <f t="shared" si="5"/>
        <v>0.34632326048061057</v>
      </c>
    </row>
    <row r="356" spans="2:8" x14ac:dyDescent="0.2">
      <c r="B356" s="68">
        <v>0.49850128501581736</v>
      </c>
      <c r="C356" t="s">
        <v>536</v>
      </c>
      <c r="D356" t="s">
        <v>537</v>
      </c>
      <c r="E356" s="1">
        <v>4184</v>
      </c>
      <c r="F356">
        <v>62</v>
      </c>
      <c r="G356" s="4">
        <v>3.6215999999999999</v>
      </c>
      <c r="H356" s="66">
        <f t="shared" si="5"/>
        <v>-0.415813093720036</v>
      </c>
    </row>
    <row r="357" spans="2:8" x14ac:dyDescent="0.2">
      <c r="B357" s="68">
        <v>0.23592164793902126</v>
      </c>
      <c r="C357" t="s">
        <v>420</v>
      </c>
      <c r="D357" t="s">
        <v>421</v>
      </c>
      <c r="E357" s="1">
        <v>6505</v>
      </c>
      <c r="F357">
        <v>57</v>
      </c>
      <c r="G357" s="4">
        <v>3.8132000000000001</v>
      </c>
      <c r="H357" s="66">
        <f t="shared" si="5"/>
        <v>-0.30109723910916047</v>
      </c>
    </row>
    <row r="358" spans="2:8" x14ac:dyDescent="0.2">
      <c r="B358" s="68">
        <v>0.10516629573888847</v>
      </c>
      <c r="C358" t="s">
        <v>670</v>
      </c>
      <c r="D358" t="s">
        <v>671</v>
      </c>
      <c r="E358" s="1">
        <v>2462</v>
      </c>
      <c r="F358">
        <v>62</v>
      </c>
      <c r="G358" s="4">
        <v>3.3913000000000002</v>
      </c>
      <c r="H358" s="66">
        <f t="shared" si="5"/>
        <v>-0.50092326245761787</v>
      </c>
    </row>
    <row r="359" spans="2:8" x14ac:dyDescent="0.2">
      <c r="B359" s="68">
        <v>0.49205053277219346</v>
      </c>
      <c r="C359" t="s">
        <v>618</v>
      </c>
      <c r="D359" t="s">
        <v>619</v>
      </c>
      <c r="E359" s="1">
        <v>3040</v>
      </c>
      <c r="F359">
        <v>52</v>
      </c>
      <c r="G359" s="4">
        <v>3.4828999999999999</v>
      </c>
      <c r="H359" s="66">
        <f t="shared" si="5"/>
        <v>-0.47235550547136801</v>
      </c>
    </row>
    <row r="360" spans="2:8" x14ac:dyDescent="0.2">
      <c r="B360" s="68">
        <v>5.5543132138339946E-2</v>
      </c>
      <c r="C360" t="s">
        <v>135</v>
      </c>
      <c r="D360" t="s">
        <v>136</v>
      </c>
      <c r="E360" s="1">
        <v>29144</v>
      </c>
      <c r="F360">
        <v>60</v>
      </c>
      <c r="G360" s="4">
        <v>4.4645000000000001</v>
      </c>
      <c r="H360" s="66">
        <f t="shared" si="5"/>
        <v>0.81783952630902612</v>
      </c>
    </row>
    <row r="361" spans="2:8" x14ac:dyDescent="0.2">
      <c r="B361" s="68">
        <v>1.3032041889714296E-2</v>
      </c>
      <c r="C361" t="s">
        <v>101</v>
      </c>
      <c r="D361" t="s">
        <v>102</v>
      </c>
      <c r="E361" s="1">
        <v>38335</v>
      </c>
      <c r="F361">
        <v>56</v>
      </c>
      <c r="G361" s="4">
        <v>4.5835999999999997</v>
      </c>
      <c r="H361" s="66">
        <f t="shared" si="5"/>
        <v>1.2721064025384776</v>
      </c>
    </row>
    <row r="362" spans="2:8" x14ac:dyDescent="0.2">
      <c r="B362" s="68">
        <v>0.83107504455723458</v>
      </c>
      <c r="C362" t="s">
        <v>61</v>
      </c>
      <c r="D362" t="s">
        <v>62</v>
      </c>
      <c r="E362" s="1">
        <v>230554</v>
      </c>
      <c r="F362">
        <v>62</v>
      </c>
      <c r="G362" s="4">
        <v>5.3628</v>
      </c>
      <c r="H362" s="67">
        <f t="shared" si="5"/>
        <v>10.772566056759883</v>
      </c>
    </row>
    <row r="363" spans="2:8" x14ac:dyDescent="0.2">
      <c r="B363" s="68">
        <v>0.81279537371887411</v>
      </c>
      <c r="C363" t="s">
        <v>141</v>
      </c>
      <c r="D363" t="s">
        <v>142</v>
      </c>
      <c r="E363" s="1">
        <v>25970</v>
      </c>
      <c r="F363">
        <v>52</v>
      </c>
      <c r="G363" s="4">
        <v>4.4145000000000003</v>
      </c>
      <c r="H363" s="66">
        <f t="shared" si="5"/>
        <v>0.66096398881013818</v>
      </c>
    </row>
    <row r="364" spans="2:8" x14ac:dyDescent="0.2">
      <c r="B364" s="68">
        <v>0.67939798057476919</v>
      </c>
      <c r="C364" t="s">
        <v>209</v>
      </c>
      <c r="D364" t="s">
        <v>210</v>
      </c>
      <c r="E364" s="1">
        <v>16523</v>
      </c>
      <c r="F364">
        <v>55</v>
      </c>
      <c r="G364" s="4">
        <v>4.2180999999999997</v>
      </c>
      <c r="H364" s="66">
        <f t="shared" si="5"/>
        <v>0.1940442651957732</v>
      </c>
    </row>
    <row r="365" spans="2:8" x14ac:dyDescent="0.2">
      <c r="B365" s="68">
        <v>0.36881843065901454</v>
      </c>
      <c r="C365" t="s">
        <v>720</v>
      </c>
      <c r="D365" t="s">
        <v>721</v>
      </c>
      <c r="E365" s="1">
        <v>1837</v>
      </c>
      <c r="F365">
        <v>50</v>
      </c>
      <c r="G365" s="4">
        <v>3.2641</v>
      </c>
      <c r="H365" s="66">
        <f t="shared" si="5"/>
        <v>-0.53181400314344174</v>
      </c>
    </row>
  </sheetData>
  <pageMargins left="0.75" right="0.75" top="1" bottom="1" header="0.5" footer="0.5"/>
  <pageSetup scale="90" orientation="landscape" horizontalDpi="0" verticalDpi="0" r:id="rId1"/>
  <headerFooter alignWithMargins="0">
    <oddFooter>&amp;LCEO Compensation Database - Page &amp;P of &amp;N&amp;CPrinted &amp;D&amp;RDoane/Seward</oddFooter>
  </headerFooter>
  <rowBreaks count="1" manualBreakCount="1">
    <brk id="366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1"/>
  <sheetViews>
    <sheetView showGridLines="0" workbookViewId="0">
      <selection activeCell="A43" sqref="A43"/>
    </sheetView>
  </sheetViews>
  <sheetFormatPr defaultRowHeight="12.75" x14ac:dyDescent="0.2"/>
  <cols>
    <col min="1" max="1" width="22.85546875" style="6" customWidth="1"/>
    <col min="2" max="2" width="16.42578125" style="6" customWidth="1"/>
    <col min="3" max="3" width="4.7109375" style="6" customWidth="1"/>
    <col min="4" max="4" width="8.140625" style="6" customWidth="1"/>
    <col min="5" max="5" width="10.28515625" style="6" bestFit="1" customWidth="1"/>
    <col min="6" max="6" width="6.140625" style="6" customWidth="1"/>
    <col min="7" max="7" width="10.140625" style="6" bestFit="1" customWidth="1"/>
    <col min="8" max="8" width="8.85546875" style="6" customWidth="1"/>
    <col min="9" max="9" width="11.28515625" style="6" bestFit="1" customWidth="1"/>
    <col min="10" max="10" width="8.28515625" style="6" customWidth="1"/>
    <col min="11" max="16384" width="9.140625" style="6"/>
  </cols>
  <sheetData>
    <row r="2" spans="1:6" ht="15" x14ac:dyDescent="0.2">
      <c r="A2" s="7" t="s">
        <v>740</v>
      </c>
    </row>
    <row r="4" spans="1:6" x14ac:dyDescent="0.2">
      <c r="A4" s="35"/>
      <c r="B4" s="35" t="s">
        <v>742</v>
      </c>
    </row>
    <row r="5" spans="1:6" x14ac:dyDescent="0.2">
      <c r="A5" s="6" t="s">
        <v>741</v>
      </c>
      <c r="B5" s="36">
        <v>362</v>
      </c>
    </row>
    <row r="6" spans="1:6" x14ac:dyDescent="0.2">
      <c r="A6" s="6" t="s">
        <v>743</v>
      </c>
      <c r="B6" s="45">
        <v>12596.977900552487</v>
      </c>
      <c r="C6" s="55" t="s">
        <v>774</v>
      </c>
      <c r="D6" s="55"/>
    </row>
    <row r="7" spans="1:6" x14ac:dyDescent="0.2">
      <c r="A7" s="6" t="s">
        <v>744</v>
      </c>
      <c r="B7" s="37">
        <v>409357901.74466282</v>
      </c>
      <c r="D7" s="55"/>
      <c r="F7" s="55" t="s">
        <v>776</v>
      </c>
    </row>
    <row r="8" spans="1:6" x14ac:dyDescent="0.2">
      <c r="A8" s="6" t="s">
        <v>745</v>
      </c>
      <c r="B8" s="45">
        <v>20232.595032389265</v>
      </c>
      <c r="C8" s="55" t="s">
        <v>775</v>
      </c>
    </row>
    <row r="9" spans="1:6" x14ac:dyDescent="0.2">
      <c r="A9" s="6" t="s">
        <v>746</v>
      </c>
      <c r="B9" s="38">
        <v>0</v>
      </c>
    </row>
    <row r="10" spans="1:6" x14ac:dyDescent="0.2">
      <c r="A10" s="6" t="s">
        <v>747</v>
      </c>
      <c r="B10" s="38">
        <v>230554</v>
      </c>
    </row>
    <row r="11" spans="1:6" x14ac:dyDescent="0.2">
      <c r="A11" s="6" t="s">
        <v>748</v>
      </c>
      <c r="B11" s="38">
        <v>230554</v>
      </c>
    </row>
    <row r="13" spans="1:6" x14ac:dyDescent="0.2">
      <c r="A13" s="34" t="s">
        <v>758</v>
      </c>
    </row>
    <row r="14" spans="1:6" x14ac:dyDescent="0.2">
      <c r="A14" s="6" t="s">
        <v>759</v>
      </c>
      <c r="B14" s="39">
        <v>4.3822849408349524E-86</v>
      </c>
    </row>
    <row r="15" spans="1:6" x14ac:dyDescent="0.2">
      <c r="A15" s="6" t="s">
        <v>760</v>
      </c>
      <c r="B15" s="40">
        <v>413.04419889502753</v>
      </c>
    </row>
    <row r="16" spans="1:6" x14ac:dyDescent="0.2">
      <c r="A16" s="6" t="s">
        <v>761</v>
      </c>
      <c r="B16" s="40">
        <v>40.222222222222221</v>
      </c>
    </row>
    <row r="17" spans="1:10" ht="16.350000000000001" customHeight="1" x14ac:dyDescent="0.2">
      <c r="A17" s="6" t="s">
        <v>749</v>
      </c>
      <c r="B17" s="36">
        <v>0</v>
      </c>
    </row>
    <row r="18" spans="1:10" x14ac:dyDescent="0.2">
      <c r="A18" s="6" t="s">
        <v>750</v>
      </c>
      <c r="B18" s="36">
        <v>0</v>
      </c>
    </row>
    <row r="19" spans="1:10" x14ac:dyDescent="0.2">
      <c r="A19" s="6" t="s">
        <v>751</v>
      </c>
      <c r="B19" s="36">
        <v>118</v>
      </c>
    </row>
    <row r="20" spans="1:10" x14ac:dyDescent="0.2">
      <c r="A20" s="6" t="s">
        <v>752</v>
      </c>
      <c r="B20" s="36">
        <v>114</v>
      </c>
    </row>
    <row r="21" spans="1:10" x14ac:dyDescent="0.2">
      <c r="A21" s="6" t="s">
        <v>753</v>
      </c>
      <c r="B21" s="36">
        <v>51</v>
      </c>
    </row>
    <row r="22" spans="1:10" x14ac:dyDescent="0.2">
      <c r="A22" s="6" t="s">
        <v>754</v>
      </c>
      <c r="B22" s="36">
        <v>25</v>
      </c>
    </row>
    <row r="23" spans="1:10" x14ac:dyDescent="0.2">
      <c r="A23" s="6" t="s">
        <v>755</v>
      </c>
      <c r="B23" s="36">
        <v>16</v>
      </c>
    </row>
    <row r="24" spans="1:10" x14ac:dyDescent="0.2">
      <c r="A24" s="6" t="s">
        <v>756</v>
      </c>
      <c r="B24" s="36">
        <v>14</v>
      </c>
    </row>
    <row r="25" spans="1:10" x14ac:dyDescent="0.2">
      <c r="A25" s="6" t="s">
        <v>757</v>
      </c>
      <c r="B25" s="36">
        <v>24</v>
      </c>
    </row>
    <row r="26" spans="1:10" x14ac:dyDescent="0.2">
      <c r="A26" s="34"/>
      <c r="B26" s="34"/>
      <c r="C26" s="34"/>
      <c r="D26" s="34"/>
      <c r="E26" s="34"/>
      <c r="F26" s="34"/>
      <c r="G26" s="34"/>
    </row>
    <row r="28" spans="1:10" ht="15" x14ac:dyDescent="0.2">
      <c r="B28" s="7" t="s">
        <v>728</v>
      </c>
    </row>
    <row r="29" spans="1:10" x14ac:dyDescent="0.2">
      <c r="B29" s="8"/>
      <c r="C29" s="31" t="s">
        <v>59</v>
      </c>
      <c r="D29" s="8"/>
      <c r="E29" s="13"/>
      <c r="F29" s="8"/>
      <c r="G29" s="16"/>
      <c r="H29" s="19"/>
      <c r="I29" s="22" t="s">
        <v>738</v>
      </c>
      <c r="J29" s="23"/>
    </row>
    <row r="30" spans="1:10" x14ac:dyDescent="0.2">
      <c r="B30" s="9" t="s">
        <v>729</v>
      </c>
      <c r="C30" s="9" t="s">
        <v>730</v>
      </c>
      <c r="D30" s="9" t="s">
        <v>731</v>
      </c>
      <c r="E30" s="14" t="s">
        <v>732</v>
      </c>
      <c r="F30" s="10" t="s">
        <v>733</v>
      </c>
      <c r="G30" s="17" t="s">
        <v>734</v>
      </c>
      <c r="H30" s="20" t="s">
        <v>735</v>
      </c>
      <c r="I30" s="17" t="s">
        <v>736</v>
      </c>
      <c r="J30" s="20" t="s">
        <v>737</v>
      </c>
    </row>
    <row r="31" spans="1:10" x14ac:dyDescent="0.2">
      <c r="B31" s="32">
        <v>0</v>
      </c>
      <c r="C31" s="11" t="s">
        <v>739</v>
      </c>
      <c r="D31" s="11">
        <v>4999.99</v>
      </c>
      <c r="E31" s="15">
        <v>2500</v>
      </c>
      <c r="F31" s="12">
        <v>5000</v>
      </c>
      <c r="G31" s="18">
        <v>150</v>
      </c>
      <c r="H31" s="21">
        <v>41.436464088397791</v>
      </c>
      <c r="I31" s="18">
        <v>150</v>
      </c>
      <c r="J31" s="21">
        <v>41.436464088397791</v>
      </c>
    </row>
    <row r="32" spans="1:10" x14ac:dyDescent="0.2">
      <c r="B32" s="32">
        <v>5000</v>
      </c>
      <c r="C32" s="11" t="s">
        <v>739</v>
      </c>
      <c r="D32" s="11">
        <v>9999.99</v>
      </c>
      <c r="E32" s="15">
        <v>7500</v>
      </c>
      <c r="F32" s="12">
        <v>5000</v>
      </c>
      <c r="G32" s="18">
        <v>83</v>
      </c>
      <c r="H32" s="21">
        <v>22.928176795580111</v>
      </c>
      <c r="I32" s="18">
        <v>233</v>
      </c>
      <c r="J32" s="21">
        <v>64.364640883977899</v>
      </c>
    </row>
    <row r="33" spans="2:10" x14ac:dyDescent="0.2">
      <c r="B33" s="32">
        <v>10000</v>
      </c>
      <c r="C33" s="11" t="s">
        <v>739</v>
      </c>
      <c r="D33" s="11">
        <v>14999.99</v>
      </c>
      <c r="E33" s="15">
        <v>12500</v>
      </c>
      <c r="F33" s="12">
        <v>5000</v>
      </c>
      <c r="G33" s="18">
        <v>49</v>
      </c>
      <c r="H33" s="21">
        <v>13.535911602209943</v>
      </c>
      <c r="I33" s="18">
        <v>282</v>
      </c>
      <c r="J33" s="21">
        <v>77.900552486187848</v>
      </c>
    </row>
    <row r="34" spans="2:10" x14ac:dyDescent="0.2">
      <c r="B34" s="32">
        <v>15000</v>
      </c>
      <c r="C34" s="11" t="s">
        <v>739</v>
      </c>
      <c r="D34" s="11">
        <v>19999.989999999998</v>
      </c>
      <c r="E34" s="15">
        <v>17500</v>
      </c>
      <c r="F34" s="12">
        <v>5000</v>
      </c>
      <c r="G34" s="18">
        <v>24</v>
      </c>
      <c r="H34" s="21">
        <v>6.6298342541436464</v>
      </c>
      <c r="I34" s="18">
        <v>306</v>
      </c>
      <c r="J34" s="21">
        <v>84.530386740331494</v>
      </c>
    </row>
    <row r="35" spans="2:10" x14ac:dyDescent="0.2">
      <c r="B35" s="32">
        <v>20000</v>
      </c>
      <c r="C35" s="11" t="s">
        <v>739</v>
      </c>
      <c r="D35" s="11">
        <v>24999.989999999998</v>
      </c>
      <c r="E35" s="15">
        <v>22500</v>
      </c>
      <c r="F35" s="12">
        <v>5000</v>
      </c>
      <c r="G35" s="18">
        <v>13</v>
      </c>
      <c r="H35" s="21">
        <v>3.5911602209944751</v>
      </c>
      <c r="I35" s="18">
        <v>319</v>
      </c>
      <c r="J35" s="21">
        <v>88.121546961325976</v>
      </c>
    </row>
    <row r="36" spans="2:10" x14ac:dyDescent="0.2">
      <c r="B36" s="32">
        <v>25000</v>
      </c>
      <c r="C36" s="11" t="s">
        <v>739</v>
      </c>
      <c r="D36" s="11">
        <v>29999.989999999998</v>
      </c>
      <c r="E36" s="15">
        <v>27500</v>
      </c>
      <c r="F36" s="12">
        <v>5000</v>
      </c>
      <c r="G36" s="18">
        <v>6</v>
      </c>
      <c r="H36" s="21">
        <v>1.6574585635359116</v>
      </c>
      <c r="I36" s="18">
        <v>325</v>
      </c>
      <c r="J36" s="21">
        <v>89.779005524861887</v>
      </c>
    </row>
    <row r="37" spans="2:10" x14ac:dyDescent="0.2">
      <c r="B37" s="32">
        <v>30000</v>
      </c>
      <c r="C37" s="11" t="s">
        <v>739</v>
      </c>
      <c r="D37" s="11">
        <v>34999.99</v>
      </c>
      <c r="E37" s="15">
        <v>32500</v>
      </c>
      <c r="F37" s="12">
        <v>5000</v>
      </c>
      <c r="G37" s="18">
        <v>12</v>
      </c>
      <c r="H37" s="21">
        <v>3.3149171270718232</v>
      </c>
      <c r="I37" s="18">
        <v>337</v>
      </c>
      <c r="J37" s="21">
        <v>93.09392265193371</v>
      </c>
    </row>
    <row r="38" spans="2:10" x14ac:dyDescent="0.2">
      <c r="B38" s="32">
        <v>35000</v>
      </c>
      <c r="C38" s="11" t="s">
        <v>739</v>
      </c>
      <c r="D38" s="11">
        <v>39999.99</v>
      </c>
      <c r="E38" s="15">
        <v>37500</v>
      </c>
      <c r="F38" s="12">
        <v>5000</v>
      </c>
      <c r="G38" s="18">
        <v>7</v>
      </c>
      <c r="H38" s="21">
        <v>1.9337016574585635</v>
      </c>
      <c r="I38" s="18">
        <v>344</v>
      </c>
      <c r="J38" s="21">
        <v>95.02762430939228</v>
      </c>
    </row>
    <row r="39" spans="2:10" x14ac:dyDescent="0.2">
      <c r="B39" s="32">
        <v>40000</v>
      </c>
      <c r="C39" s="11" t="s">
        <v>739</v>
      </c>
      <c r="D39" s="11">
        <v>44999.99</v>
      </c>
      <c r="E39" s="15">
        <v>42500</v>
      </c>
      <c r="F39" s="12">
        <v>5000</v>
      </c>
      <c r="G39" s="18">
        <v>5</v>
      </c>
      <c r="H39" s="21">
        <v>1.3812154696132597</v>
      </c>
      <c r="I39" s="18">
        <v>349</v>
      </c>
      <c r="J39" s="21">
        <v>96.408839779005547</v>
      </c>
    </row>
    <row r="40" spans="2:10" x14ac:dyDescent="0.2">
      <c r="B40" s="32">
        <v>45000</v>
      </c>
      <c r="C40" s="11" t="s">
        <v>739</v>
      </c>
      <c r="D40" s="11">
        <v>49999.99</v>
      </c>
      <c r="E40" s="15">
        <v>47500</v>
      </c>
      <c r="F40" s="12">
        <v>5000</v>
      </c>
      <c r="G40" s="18">
        <v>1</v>
      </c>
      <c r="H40" s="21">
        <v>0.27624309392265189</v>
      </c>
      <c r="I40" s="18">
        <v>350</v>
      </c>
      <c r="J40" s="21">
        <v>96.685082872928206</v>
      </c>
    </row>
    <row r="41" spans="2:10" x14ac:dyDescent="0.2">
      <c r="B41" s="32">
        <v>50000</v>
      </c>
      <c r="C41" s="11" t="s">
        <v>739</v>
      </c>
      <c r="D41" s="11">
        <v>54999.99</v>
      </c>
      <c r="E41" s="15">
        <v>52500</v>
      </c>
      <c r="F41" s="12">
        <v>5000</v>
      </c>
      <c r="G41" s="18">
        <v>2</v>
      </c>
      <c r="H41" s="21">
        <v>0.55248618784530379</v>
      </c>
      <c r="I41" s="18">
        <v>352</v>
      </c>
      <c r="J41" s="21">
        <v>97.237569060773509</v>
      </c>
    </row>
    <row r="42" spans="2:10" x14ac:dyDescent="0.2">
      <c r="B42" s="32">
        <v>55000</v>
      </c>
      <c r="C42" s="11" t="s">
        <v>739</v>
      </c>
      <c r="D42" s="11">
        <v>59999.99</v>
      </c>
      <c r="E42" s="15">
        <v>57500</v>
      </c>
      <c r="F42" s="12">
        <v>5000</v>
      </c>
      <c r="G42" s="18">
        <v>2</v>
      </c>
      <c r="H42" s="21">
        <v>0.55248618784530379</v>
      </c>
      <c r="I42" s="18">
        <v>354</v>
      </c>
      <c r="J42" s="21">
        <v>97.790055248618813</v>
      </c>
    </row>
    <row r="43" spans="2:10" x14ac:dyDescent="0.2">
      <c r="B43" s="32">
        <v>60000</v>
      </c>
      <c r="C43" s="11" t="s">
        <v>739</v>
      </c>
      <c r="D43" s="11">
        <v>64999.99</v>
      </c>
      <c r="E43" s="15">
        <v>62500</v>
      </c>
      <c r="F43" s="12">
        <v>5000</v>
      </c>
      <c r="G43" s="18">
        <v>1</v>
      </c>
      <c r="H43" s="21">
        <v>0.27624309392265189</v>
      </c>
      <c r="I43" s="18">
        <v>355</v>
      </c>
      <c r="J43" s="21">
        <v>98.066298342541472</v>
      </c>
    </row>
    <row r="44" spans="2:10" x14ac:dyDescent="0.2">
      <c r="B44" s="32">
        <v>65000</v>
      </c>
      <c r="C44" s="11" t="s">
        <v>739</v>
      </c>
      <c r="D44" s="11">
        <v>69999.989999999991</v>
      </c>
      <c r="E44" s="15">
        <v>67500</v>
      </c>
      <c r="F44" s="12">
        <v>5000</v>
      </c>
      <c r="G44" s="18">
        <v>0</v>
      </c>
      <c r="H44" s="21">
        <v>0</v>
      </c>
      <c r="I44" s="18">
        <v>355</v>
      </c>
      <c r="J44" s="21">
        <v>98.066298342541472</v>
      </c>
    </row>
    <row r="45" spans="2:10" x14ac:dyDescent="0.2">
      <c r="B45" s="32">
        <v>70000</v>
      </c>
      <c r="C45" s="11" t="s">
        <v>739</v>
      </c>
      <c r="D45" s="11">
        <v>74999.989999999991</v>
      </c>
      <c r="E45" s="15">
        <v>72500</v>
      </c>
      <c r="F45" s="12">
        <v>5000</v>
      </c>
      <c r="G45" s="18">
        <v>0</v>
      </c>
      <c r="H45" s="21">
        <v>0</v>
      </c>
      <c r="I45" s="18">
        <v>355</v>
      </c>
      <c r="J45" s="21">
        <v>98.066298342541472</v>
      </c>
    </row>
    <row r="46" spans="2:10" x14ac:dyDescent="0.2">
      <c r="B46" s="32">
        <v>75000</v>
      </c>
      <c r="C46" s="11" t="s">
        <v>739</v>
      </c>
      <c r="D46" s="11">
        <v>79999.989999999991</v>
      </c>
      <c r="E46" s="15">
        <v>77500</v>
      </c>
      <c r="F46" s="12">
        <v>5000</v>
      </c>
      <c r="G46" s="18">
        <v>1</v>
      </c>
      <c r="H46" s="21">
        <v>0.27624309392265189</v>
      </c>
      <c r="I46" s="18">
        <v>356</v>
      </c>
      <c r="J46" s="21">
        <v>98.342541436464131</v>
      </c>
    </row>
    <row r="47" spans="2:10" x14ac:dyDescent="0.2">
      <c r="B47" s="32">
        <v>80000</v>
      </c>
      <c r="C47" s="11" t="s">
        <v>739</v>
      </c>
      <c r="D47" s="11">
        <v>84999.989999999991</v>
      </c>
      <c r="E47" s="15">
        <v>82500</v>
      </c>
      <c r="F47" s="12">
        <v>5000</v>
      </c>
      <c r="G47" s="18">
        <v>0</v>
      </c>
      <c r="H47" s="21">
        <v>0</v>
      </c>
      <c r="I47" s="18">
        <v>356</v>
      </c>
      <c r="J47" s="21">
        <v>98.342541436464131</v>
      </c>
    </row>
    <row r="48" spans="2:10" x14ac:dyDescent="0.2">
      <c r="B48" s="32">
        <v>85000</v>
      </c>
      <c r="C48" s="11" t="s">
        <v>739</v>
      </c>
      <c r="D48" s="11">
        <v>89999.989999999991</v>
      </c>
      <c r="E48" s="15">
        <v>87500</v>
      </c>
      <c r="F48" s="12">
        <v>5000</v>
      </c>
      <c r="G48" s="18">
        <v>2</v>
      </c>
      <c r="H48" s="21">
        <v>0.55248618784530379</v>
      </c>
      <c r="I48" s="18">
        <v>358</v>
      </c>
      <c r="J48" s="21">
        <v>98.895027624309435</v>
      </c>
    </row>
    <row r="49" spans="2:10" x14ac:dyDescent="0.2">
      <c r="B49" s="32">
        <v>90000</v>
      </c>
      <c r="C49" s="11" t="s">
        <v>739</v>
      </c>
      <c r="D49" s="11">
        <v>94999.989999999991</v>
      </c>
      <c r="E49" s="15">
        <v>92500</v>
      </c>
      <c r="F49" s="12">
        <v>5000</v>
      </c>
      <c r="G49" s="18">
        <v>1</v>
      </c>
      <c r="H49" s="21">
        <v>0.27624309392265189</v>
      </c>
      <c r="I49" s="18">
        <v>359</v>
      </c>
      <c r="J49" s="21">
        <v>99.17127071823208</v>
      </c>
    </row>
    <row r="50" spans="2:10" x14ac:dyDescent="0.2">
      <c r="B50" s="32">
        <v>95000</v>
      </c>
      <c r="C50" s="11" t="s">
        <v>739</v>
      </c>
      <c r="D50" s="11">
        <v>99999.989999999991</v>
      </c>
      <c r="E50" s="15">
        <v>97500</v>
      </c>
      <c r="F50" s="12">
        <v>5000</v>
      </c>
      <c r="G50" s="18">
        <v>0</v>
      </c>
      <c r="H50" s="21">
        <v>0</v>
      </c>
      <c r="I50" s="18">
        <v>359</v>
      </c>
      <c r="J50" s="21">
        <v>99.17127071823208</v>
      </c>
    </row>
    <row r="51" spans="2:10" x14ac:dyDescent="0.2">
      <c r="B51" s="32">
        <v>100000</v>
      </c>
      <c r="C51" s="11" t="s">
        <v>739</v>
      </c>
      <c r="D51" s="11">
        <v>104999.98999999999</v>
      </c>
      <c r="E51" s="15">
        <v>102500</v>
      </c>
      <c r="F51" s="12">
        <v>5000</v>
      </c>
      <c r="G51" s="18">
        <v>0</v>
      </c>
      <c r="H51" s="21">
        <v>0</v>
      </c>
      <c r="I51" s="18">
        <v>359</v>
      </c>
      <c r="J51" s="21">
        <v>99.17127071823208</v>
      </c>
    </row>
    <row r="52" spans="2:10" x14ac:dyDescent="0.2">
      <c r="B52" s="32">
        <v>105000</v>
      </c>
      <c r="C52" s="11" t="s">
        <v>739</v>
      </c>
      <c r="D52" s="11">
        <v>109999.98999999999</v>
      </c>
      <c r="E52" s="15">
        <v>107500</v>
      </c>
      <c r="F52" s="12">
        <v>5000</v>
      </c>
      <c r="G52" s="18">
        <v>0</v>
      </c>
      <c r="H52" s="21">
        <v>0</v>
      </c>
      <c r="I52" s="18">
        <v>359</v>
      </c>
      <c r="J52" s="21">
        <v>99.17127071823208</v>
      </c>
    </row>
    <row r="53" spans="2:10" x14ac:dyDescent="0.2">
      <c r="B53" s="32">
        <v>110000</v>
      </c>
      <c r="C53" s="11" t="s">
        <v>739</v>
      </c>
      <c r="D53" s="11">
        <v>114999.98999999999</v>
      </c>
      <c r="E53" s="15">
        <v>112500</v>
      </c>
      <c r="F53" s="12">
        <v>5000</v>
      </c>
      <c r="G53" s="18">
        <v>0</v>
      </c>
      <c r="H53" s="21">
        <v>0</v>
      </c>
      <c r="I53" s="18">
        <v>359</v>
      </c>
      <c r="J53" s="21">
        <v>99.17127071823208</v>
      </c>
    </row>
    <row r="54" spans="2:10" x14ac:dyDescent="0.2">
      <c r="B54" s="32">
        <v>115000</v>
      </c>
      <c r="C54" s="11" t="s">
        <v>739</v>
      </c>
      <c r="D54" s="11">
        <v>119999.98999999999</v>
      </c>
      <c r="E54" s="15">
        <v>117500</v>
      </c>
      <c r="F54" s="12">
        <v>5000</v>
      </c>
      <c r="G54" s="18">
        <v>0</v>
      </c>
      <c r="H54" s="21">
        <v>0</v>
      </c>
      <c r="I54" s="18">
        <v>359</v>
      </c>
      <c r="J54" s="21">
        <v>99.17127071823208</v>
      </c>
    </row>
    <row r="55" spans="2:10" x14ac:dyDescent="0.2">
      <c r="B55" s="32">
        <v>120000</v>
      </c>
      <c r="C55" s="11" t="s">
        <v>739</v>
      </c>
      <c r="D55" s="11">
        <v>124999.98999999999</v>
      </c>
      <c r="E55" s="15">
        <v>122500</v>
      </c>
      <c r="F55" s="12">
        <v>5000</v>
      </c>
      <c r="G55" s="18">
        <v>1</v>
      </c>
      <c r="H55" s="21">
        <v>0.27624309392265189</v>
      </c>
      <c r="I55" s="18">
        <v>360</v>
      </c>
      <c r="J55" s="21">
        <v>99.447513812154739</v>
      </c>
    </row>
    <row r="56" spans="2:10" x14ac:dyDescent="0.2">
      <c r="B56" s="32">
        <v>125000</v>
      </c>
      <c r="C56" s="11" t="s">
        <v>739</v>
      </c>
      <c r="D56" s="11">
        <v>129999.98999999999</v>
      </c>
      <c r="E56" s="15">
        <v>127500</v>
      </c>
      <c r="F56" s="12">
        <v>5000</v>
      </c>
      <c r="G56" s="18">
        <v>0</v>
      </c>
      <c r="H56" s="21">
        <v>0</v>
      </c>
      <c r="I56" s="18">
        <v>360</v>
      </c>
      <c r="J56" s="21">
        <v>99.447513812154739</v>
      </c>
    </row>
    <row r="57" spans="2:10" x14ac:dyDescent="0.2">
      <c r="B57" s="32">
        <v>130000</v>
      </c>
      <c r="C57" s="11" t="s">
        <v>739</v>
      </c>
      <c r="D57" s="11">
        <v>134999.99</v>
      </c>
      <c r="E57" s="15">
        <v>132500</v>
      </c>
      <c r="F57" s="12">
        <v>5000</v>
      </c>
      <c r="G57" s="18">
        <v>0</v>
      </c>
      <c r="H57" s="21">
        <v>0</v>
      </c>
      <c r="I57" s="18">
        <v>360</v>
      </c>
      <c r="J57" s="21">
        <v>99.447513812154739</v>
      </c>
    </row>
    <row r="58" spans="2:10" x14ac:dyDescent="0.2">
      <c r="B58" s="32">
        <v>135000</v>
      </c>
      <c r="C58" s="11" t="s">
        <v>739</v>
      </c>
      <c r="D58" s="11">
        <v>139999.99</v>
      </c>
      <c r="E58" s="15">
        <v>137500</v>
      </c>
      <c r="F58" s="12">
        <v>5000</v>
      </c>
      <c r="G58" s="18">
        <v>0</v>
      </c>
      <c r="H58" s="21">
        <v>0</v>
      </c>
      <c r="I58" s="18">
        <v>360</v>
      </c>
      <c r="J58" s="21">
        <v>99.447513812154739</v>
      </c>
    </row>
    <row r="59" spans="2:10" x14ac:dyDescent="0.2">
      <c r="B59" s="32">
        <v>140000</v>
      </c>
      <c r="C59" s="11" t="s">
        <v>739</v>
      </c>
      <c r="D59" s="11">
        <v>144999.99</v>
      </c>
      <c r="E59" s="15">
        <v>142500</v>
      </c>
      <c r="F59" s="12">
        <v>5000</v>
      </c>
      <c r="G59" s="18">
        <v>0</v>
      </c>
      <c r="H59" s="21">
        <v>0</v>
      </c>
      <c r="I59" s="18">
        <v>360</v>
      </c>
      <c r="J59" s="21">
        <v>99.447513812154739</v>
      </c>
    </row>
    <row r="60" spans="2:10" x14ac:dyDescent="0.2">
      <c r="B60" s="32">
        <v>145000</v>
      </c>
      <c r="C60" s="11" t="s">
        <v>739</v>
      </c>
      <c r="D60" s="11">
        <v>149999.99</v>
      </c>
      <c r="E60" s="15">
        <v>147500</v>
      </c>
      <c r="F60" s="12">
        <v>5000</v>
      </c>
      <c r="G60" s="18">
        <v>0</v>
      </c>
      <c r="H60" s="21">
        <v>0</v>
      </c>
      <c r="I60" s="18">
        <v>360</v>
      </c>
      <c r="J60" s="21">
        <v>99.447513812154739</v>
      </c>
    </row>
    <row r="61" spans="2:10" x14ac:dyDescent="0.2">
      <c r="B61" s="32">
        <v>150000</v>
      </c>
      <c r="C61" s="11" t="s">
        <v>739</v>
      </c>
      <c r="D61" s="11">
        <v>154999.99</v>
      </c>
      <c r="E61" s="15">
        <v>152500</v>
      </c>
      <c r="F61" s="12">
        <v>5000</v>
      </c>
      <c r="G61" s="18">
        <v>0</v>
      </c>
      <c r="H61" s="21">
        <v>0</v>
      </c>
      <c r="I61" s="18">
        <v>360</v>
      </c>
      <c r="J61" s="21">
        <v>99.447513812154739</v>
      </c>
    </row>
    <row r="62" spans="2:10" x14ac:dyDescent="0.2">
      <c r="B62" s="32">
        <v>155000</v>
      </c>
      <c r="C62" s="11" t="s">
        <v>739</v>
      </c>
      <c r="D62" s="11">
        <v>159999.99</v>
      </c>
      <c r="E62" s="15">
        <v>157500</v>
      </c>
      <c r="F62" s="12">
        <v>5000</v>
      </c>
      <c r="G62" s="18">
        <v>1</v>
      </c>
      <c r="H62" s="21">
        <v>0.27624309392265189</v>
      </c>
      <c r="I62" s="18">
        <v>361</v>
      </c>
      <c r="J62" s="21">
        <v>99.723756906077398</v>
      </c>
    </row>
    <row r="63" spans="2:10" x14ac:dyDescent="0.2">
      <c r="B63" s="32">
        <v>160000</v>
      </c>
      <c r="C63" s="11" t="s">
        <v>739</v>
      </c>
      <c r="D63" s="11">
        <v>164999.99</v>
      </c>
      <c r="E63" s="15">
        <v>162500</v>
      </c>
      <c r="F63" s="12">
        <v>5000</v>
      </c>
      <c r="G63" s="18">
        <v>0</v>
      </c>
      <c r="H63" s="21">
        <v>0</v>
      </c>
      <c r="I63" s="18">
        <v>361</v>
      </c>
      <c r="J63" s="21">
        <v>99.723756906077398</v>
      </c>
    </row>
    <row r="64" spans="2:10" x14ac:dyDescent="0.2">
      <c r="B64" s="32">
        <v>165000</v>
      </c>
      <c r="C64" s="11" t="s">
        <v>739</v>
      </c>
      <c r="D64" s="11">
        <v>169999.99</v>
      </c>
      <c r="E64" s="15">
        <v>167500</v>
      </c>
      <c r="F64" s="12">
        <v>5000</v>
      </c>
      <c r="G64" s="18">
        <v>0</v>
      </c>
      <c r="H64" s="21">
        <v>0</v>
      </c>
      <c r="I64" s="18">
        <v>361</v>
      </c>
      <c r="J64" s="21">
        <v>99.723756906077398</v>
      </c>
    </row>
    <row r="65" spans="2:10" x14ac:dyDescent="0.2">
      <c r="B65" s="32">
        <v>170000</v>
      </c>
      <c r="C65" s="11" t="s">
        <v>739</v>
      </c>
      <c r="D65" s="11">
        <v>174999.99</v>
      </c>
      <c r="E65" s="15">
        <v>172500</v>
      </c>
      <c r="F65" s="12">
        <v>5000</v>
      </c>
      <c r="G65" s="18">
        <v>0</v>
      </c>
      <c r="H65" s="21">
        <v>0</v>
      </c>
      <c r="I65" s="18">
        <v>361</v>
      </c>
      <c r="J65" s="21">
        <v>99.723756906077398</v>
      </c>
    </row>
    <row r="66" spans="2:10" x14ac:dyDescent="0.2">
      <c r="B66" s="32">
        <v>175000</v>
      </c>
      <c r="C66" s="11" t="s">
        <v>739</v>
      </c>
      <c r="D66" s="11">
        <v>179999.99</v>
      </c>
      <c r="E66" s="15">
        <v>177500</v>
      </c>
      <c r="F66" s="12">
        <v>5000</v>
      </c>
      <c r="G66" s="18">
        <v>0</v>
      </c>
      <c r="H66" s="21">
        <v>0</v>
      </c>
      <c r="I66" s="18">
        <v>361</v>
      </c>
      <c r="J66" s="21">
        <v>99.723756906077398</v>
      </c>
    </row>
    <row r="67" spans="2:10" x14ac:dyDescent="0.2">
      <c r="B67" s="32">
        <v>180000</v>
      </c>
      <c r="C67" s="11" t="s">
        <v>739</v>
      </c>
      <c r="D67" s="11">
        <v>184999.99</v>
      </c>
      <c r="E67" s="15">
        <v>182500</v>
      </c>
      <c r="F67" s="12">
        <v>5000</v>
      </c>
      <c r="G67" s="18">
        <v>0</v>
      </c>
      <c r="H67" s="21">
        <v>0</v>
      </c>
      <c r="I67" s="18">
        <v>361</v>
      </c>
      <c r="J67" s="21">
        <v>99.723756906077398</v>
      </c>
    </row>
    <row r="68" spans="2:10" x14ac:dyDescent="0.2">
      <c r="B68" s="32">
        <v>185000</v>
      </c>
      <c r="C68" s="11" t="s">
        <v>739</v>
      </c>
      <c r="D68" s="11">
        <v>189999.99</v>
      </c>
      <c r="E68" s="15">
        <v>187500</v>
      </c>
      <c r="F68" s="12">
        <v>5000</v>
      </c>
      <c r="G68" s="18">
        <v>0</v>
      </c>
      <c r="H68" s="21">
        <v>0</v>
      </c>
      <c r="I68" s="18">
        <v>361</v>
      </c>
      <c r="J68" s="21">
        <v>99.723756906077398</v>
      </c>
    </row>
    <row r="69" spans="2:10" x14ac:dyDescent="0.2">
      <c r="B69" s="32">
        <v>190000</v>
      </c>
      <c r="C69" s="11" t="s">
        <v>739</v>
      </c>
      <c r="D69" s="11">
        <v>194999.99</v>
      </c>
      <c r="E69" s="15">
        <v>192500</v>
      </c>
      <c r="F69" s="12">
        <v>5000</v>
      </c>
      <c r="G69" s="18">
        <v>0</v>
      </c>
      <c r="H69" s="21">
        <v>0</v>
      </c>
      <c r="I69" s="18">
        <v>361</v>
      </c>
      <c r="J69" s="21">
        <v>99.723756906077398</v>
      </c>
    </row>
    <row r="70" spans="2:10" x14ac:dyDescent="0.2">
      <c r="B70" s="32">
        <v>195000</v>
      </c>
      <c r="C70" s="11" t="s">
        <v>739</v>
      </c>
      <c r="D70" s="11">
        <v>199999.99</v>
      </c>
      <c r="E70" s="15">
        <v>197500</v>
      </c>
      <c r="F70" s="12">
        <v>5000</v>
      </c>
      <c r="G70" s="18">
        <v>0</v>
      </c>
      <c r="H70" s="21">
        <v>0</v>
      </c>
      <c r="I70" s="18">
        <v>361</v>
      </c>
      <c r="J70" s="21">
        <v>99.723756906077398</v>
      </c>
    </row>
    <row r="71" spans="2:10" x14ac:dyDescent="0.2">
      <c r="B71" s="32">
        <v>200000</v>
      </c>
      <c r="C71" s="11" t="s">
        <v>739</v>
      </c>
      <c r="D71" s="11">
        <v>204999.99</v>
      </c>
      <c r="E71" s="15">
        <v>202500</v>
      </c>
      <c r="F71" s="12">
        <v>5000</v>
      </c>
      <c r="G71" s="18">
        <v>0</v>
      </c>
      <c r="H71" s="21">
        <v>0</v>
      </c>
      <c r="I71" s="18">
        <v>361</v>
      </c>
      <c r="J71" s="21">
        <v>99.723756906077398</v>
      </c>
    </row>
    <row r="72" spans="2:10" x14ac:dyDescent="0.2">
      <c r="B72" s="32">
        <v>205000</v>
      </c>
      <c r="C72" s="11" t="s">
        <v>739</v>
      </c>
      <c r="D72" s="11">
        <v>209999.99</v>
      </c>
      <c r="E72" s="15">
        <v>207500</v>
      </c>
      <c r="F72" s="12">
        <v>5000</v>
      </c>
      <c r="G72" s="18">
        <v>0</v>
      </c>
      <c r="H72" s="21">
        <v>0</v>
      </c>
      <c r="I72" s="18">
        <v>361</v>
      </c>
      <c r="J72" s="21">
        <v>99.723756906077398</v>
      </c>
    </row>
    <row r="73" spans="2:10" x14ac:dyDescent="0.2">
      <c r="B73" s="32">
        <v>210000</v>
      </c>
      <c r="C73" s="11" t="s">
        <v>739</v>
      </c>
      <c r="D73" s="11">
        <v>214999.99</v>
      </c>
      <c r="E73" s="15">
        <v>212500</v>
      </c>
      <c r="F73" s="12">
        <v>5000</v>
      </c>
      <c r="G73" s="18">
        <v>0</v>
      </c>
      <c r="H73" s="21">
        <v>0</v>
      </c>
      <c r="I73" s="18">
        <v>361</v>
      </c>
      <c r="J73" s="21">
        <v>99.723756906077398</v>
      </c>
    </row>
    <row r="74" spans="2:10" x14ac:dyDescent="0.2">
      <c r="B74" s="32">
        <v>215000</v>
      </c>
      <c r="C74" s="11" t="s">
        <v>739</v>
      </c>
      <c r="D74" s="11">
        <v>219999.99</v>
      </c>
      <c r="E74" s="15">
        <v>217500</v>
      </c>
      <c r="F74" s="12">
        <v>5000</v>
      </c>
      <c r="G74" s="18">
        <v>0</v>
      </c>
      <c r="H74" s="21">
        <v>0</v>
      </c>
      <c r="I74" s="18">
        <v>361</v>
      </c>
      <c r="J74" s="21">
        <v>99.723756906077398</v>
      </c>
    </row>
    <row r="75" spans="2:10" x14ac:dyDescent="0.2">
      <c r="B75" s="32">
        <v>220000</v>
      </c>
      <c r="C75" s="11" t="s">
        <v>739</v>
      </c>
      <c r="D75" s="11">
        <v>224999.99</v>
      </c>
      <c r="E75" s="15">
        <v>222500</v>
      </c>
      <c r="F75" s="12">
        <v>5000</v>
      </c>
      <c r="G75" s="18">
        <v>0</v>
      </c>
      <c r="H75" s="21">
        <v>0</v>
      </c>
      <c r="I75" s="18">
        <v>361</v>
      </c>
      <c r="J75" s="21">
        <v>99.723756906077398</v>
      </c>
    </row>
    <row r="76" spans="2:10" x14ac:dyDescent="0.2">
      <c r="B76" s="32">
        <v>225000</v>
      </c>
      <c r="C76" s="11" t="s">
        <v>739</v>
      </c>
      <c r="D76" s="11">
        <v>229999.99</v>
      </c>
      <c r="E76" s="15">
        <v>227500</v>
      </c>
      <c r="F76" s="12">
        <v>5000</v>
      </c>
      <c r="G76" s="18">
        <v>0</v>
      </c>
      <c r="H76" s="21">
        <v>0</v>
      </c>
      <c r="I76" s="18">
        <v>361</v>
      </c>
      <c r="J76" s="21">
        <v>99.723756906077398</v>
      </c>
    </row>
    <row r="77" spans="2:10" x14ac:dyDescent="0.2">
      <c r="B77" s="33">
        <v>230000</v>
      </c>
      <c r="C77" s="24" t="s">
        <v>739</v>
      </c>
      <c r="D77" s="24">
        <v>234999.99</v>
      </c>
      <c r="E77" s="25">
        <v>232499.995</v>
      </c>
      <c r="F77" s="26">
        <v>4999.9899999999907</v>
      </c>
      <c r="G77" s="27">
        <v>1</v>
      </c>
      <c r="H77" s="28">
        <v>0.27624309392265189</v>
      </c>
      <c r="I77" s="27">
        <v>362</v>
      </c>
      <c r="J77" s="28">
        <v>100.00000000000006</v>
      </c>
    </row>
    <row r="78" spans="2:10" ht="0.95" customHeight="1" x14ac:dyDescent="0.2">
      <c r="B78" s="29">
        <v>234999.99</v>
      </c>
      <c r="C78" s="29"/>
      <c r="D78" s="29"/>
      <c r="E78" s="30"/>
      <c r="F78" s="30"/>
      <c r="G78" s="30"/>
      <c r="H78" s="30"/>
      <c r="I78" s="30"/>
      <c r="J78" s="30"/>
    </row>
    <row r="79" spans="2:10" x14ac:dyDescent="0.2">
      <c r="B79" s="11"/>
      <c r="C79" s="11"/>
      <c r="D79" s="11"/>
      <c r="E79" s="15"/>
      <c r="F79" s="12"/>
      <c r="G79" s="18">
        <v>362</v>
      </c>
      <c r="H79" s="21">
        <v>100</v>
      </c>
      <c r="I79" s="18"/>
      <c r="J79" s="21"/>
    </row>
    <row r="101" spans="9:9" x14ac:dyDescent="0.2">
      <c r="I101" s="6" t="s">
        <v>730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2"/>
  <sheetViews>
    <sheetView showGridLines="0" workbookViewId="0">
      <selection activeCell="P43" sqref="P43"/>
    </sheetView>
  </sheetViews>
  <sheetFormatPr defaultRowHeight="12.75" x14ac:dyDescent="0.2"/>
  <cols>
    <col min="1" max="1" width="22.7109375" style="6" customWidth="1"/>
    <col min="2" max="2" width="11.42578125" style="6" customWidth="1"/>
    <col min="3" max="3" width="10.42578125" style="6" customWidth="1"/>
    <col min="4" max="4" width="9.7109375" style="6" customWidth="1"/>
    <col min="5" max="5" width="11.28515625" style="6" customWidth="1"/>
    <col min="6" max="6" width="10.140625" style="6" customWidth="1"/>
    <col min="7" max="7" width="10.140625" style="6" bestFit="1" customWidth="1"/>
    <col min="8" max="8" width="8.85546875" style="6" customWidth="1"/>
    <col min="9" max="9" width="11.28515625" style="6" bestFit="1" customWidth="1"/>
    <col min="10" max="10" width="8.28515625" style="6" customWidth="1"/>
    <col min="11" max="16384" width="9.140625" style="6"/>
  </cols>
  <sheetData>
    <row r="2" spans="1:10" ht="15" x14ac:dyDescent="0.2">
      <c r="A2" s="7" t="s">
        <v>728</v>
      </c>
    </row>
    <row r="4" spans="1:10" x14ac:dyDescent="0.2">
      <c r="B4" s="8"/>
      <c r="C4" s="31" t="s">
        <v>59</v>
      </c>
      <c r="D4" s="8"/>
      <c r="E4" s="13"/>
      <c r="F4" s="8"/>
      <c r="G4" s="16"/>
      <c r="H4" s="19"/>
      <c r="I4" s="22" t="s">
        <v>738</v>
      </c>
      <c r="J4" s="23"/>
    </row>
    <row r="5" spans="1:10" x14ac:dyDescent="0.2">
      <c r="B5" s="9" t="s">
        <v>729</v>
      </c>
      <c r="C5" s="9" t="s">
        <v>730</v>
      </c>
      <c r="D5" s="9" t="s">
        <v>731</v>
      </c>
      <c r="E5" s="14" t="s">
        <v>732</v>
      </c>
      <c r="F5" s="10" t="s">
        <v>733</v>
      </c>
      <c r="G5" s="17" t="s">
        <v>734</v>
      </c>
      <c r="H5" s="20" t="s">
        <v>735</v>
      </c>
      <c r="I5" s="17" t="s">
        <v>736</v>
      </c>
      <c r="J5" s="20" t="s">
        <v>737</v>
      </c>
    </row>
    <row r="6" spans="1:10" x14ac:dyDescent="0.2">
      <c r="B6" s="32">
        <v>0</v>
      </c>
      <c r="C6" s="11" t="s">
        <v>739</v>
      </c>
      <c r="D6" s="11">
        <v>4999.99</v>
      </c>
      <c r="E6" s="15">
        <v>2500</v>
      </c>
      <c r="F6" s="12">
        <v>5000</v>
      </c>
      <c r="G6" s="18">
        <v>150</v>
      </c>
      <c r="H6" s="21">
        <v>41.436464088397791</v>
      </c>
      <c r="I6" s="18">
        <v>150</v>
      </c>
      <c r="J6" s="21">
        <v>41.436464088397791</v>
      </c>
    </row>
    <row r="7" spans="1:10" x14ac:dyDescent="0.2">
      <c r="B7" s="32">
        <v>5000</v>
      </c>
      <c r="C7" s="11" t="s">
        <v>739</v>
      </c>
      <c r="D7" s="11">
        <v>9999.99</v>
      </c>
      <c r="E7" s="15">
        <v>7500</v>
      </c>
      <c r="F7" s="12">
        <v>5000</v>
      </c>
      <c r="G7" s="18">
        <v>83</v>
      </c>
      <c r="H7" s="21">
        <v>22.928176795580111</v>
      </c>
      <c r="I7" s="18">
        <v>233</v>
      </c>
      <c r="J7" s="21">
        <v>64.364640883977899</v>
      </c>
    </row>
    <row r="8" spans="1:10" x14ac:dyDescent="0.2">
      <c r="B8" s="32">
        <v>10000</v>
      </c>
      <c r="C8" s="11" t="s">
        <v>739</v>
      </c>
      <c r="D8" s="11">
        <v>14999.99</v>
      </c>
      <c r="E8" s="15">
        <v>12500</v>
      </c>
      <c r="F8" s="12">
        <v>5000</v>
      </c>
      <c r="G8" s="18">
        <v>49</v>
      </c>
      <c r="H8" s="21">
        <v>13.535911602209943</v>
      </c>
      <c r="I8" s="18">
        <v>282</v>
      </c>
      <c r="J8" s="21">
        <v>77.900552486187848</v>
      </c>
    </row>
    <row r="9" spans="1:10" x14ac:dyDescent="0.2">
      <c r="B9" s="32">
        <v>15000</v>
      </c>
      <c r="C9" s="11" t="s">
        <v>739</v>
      </c>
      <c r="D9" s="11">
        <v>19999.989999999998</v>
      </c>
      <c r="E9" s="15">
        <v>17500</v>
      </c>
      <c r="F9" s="12">
        <v>5000</v>
      </c>
      <c r="G9" s="18">
        <v>24</v>
      </c>
      <c r="H9" s="21">
        <v>6.6298342541436464</v>
      </c>
      <c r="I9" s="18">
        <v>306</v>
      </c>
      <c r="J9" s="21">
        <v>84.530386740331494</v>
      </c>
    </row>
    <row r="10" spans="1:10" x14ac:dyDescent="0.2">
      <c r="B10" s="32">
        <v>20000</v>
      </c>
      <c r="C10" s="11" t="s">
        <v>739</v>
      </c>
      <c r="D10" s="11">
        <v>24999.989999999998</v>
      </c>
      <c r="E10" s="15">
        <v>22500</v>
      </c>
      <c r="F10" s="12">
        <v>5000</v>
      </c>
      <c r="G10" s="18">
        <v>13</v>
      </c>
      <c r="H10" s="21">
        <v>3.5911602209944751</v>
      </c>
      <c r="I10" s="18">
        <v>319</v>
      </c>
      <c r="J10" s="21">
        <v>88.121546961325976</v>
      </c>
    </row>
    <row r="11" spans="1:10" x14ac:dyDescent="0.2">
      <c r="B11" s="32">
        <v>25000</v>
      </c>
      <c r="C11" s="11" t="s">
        <v>739</v>
      </c>
      <c r="D11" s="11">
        <v>29999.989999999998</v>
      </c>
      <c r="E11" s="15">
        <v>27500</v>
      </c>
      <c r="F11" s="12">
        <v>5000</v>
      </c>
      <c r="G11" s="18">
        <v>6</v>
      </c>
      <c r="H11" s="21">
        <v>1.6574585635359116</v>
      </c>
      <c r="I11" s="18">
        <v>325</v>
      </c>
      <c r="J11" s="21">
        <v>89.779005524861887</v>
      </c>
    </row>
    <row r="12" spans="1:10" x14ac:dyDescent="0.2">
      <c r="B12" s="32">
        <v>30000</v>
      </c>
      <c r="C12" s="11" t="s">
        <v>739</v>
      </c>
      <c r="D12" s="11">
        <v>34999.99</v>
      </c>
      <c r="E12" s="15">
        <v>32500</v>
      </c>
      <c r="F12" s="12">
        <v>5000</v>
      </c>
      <c r="G12" s="18">
        <v>12</v>
      </c>
      <c r="H12" s="21">
        <v>3.3149171270718232</v>
      </c>
      <c r="I12" s="18">
        <v>337</v>
      </c>
      <c r="J12" s="21">
        <v>93.09392265193371</v>
      </c>
    </row>
    <row r="13" spans="1:10" x14ac:dyDescent="0.2">
      <c r="B13" s="32">
        <v>35000</v>
      </c>
      <c r="C13" s="11" t="s">
        <v>739</v>
      </c>
      <c r="D13" s="11">
        <v>39999.99</v>
      </c>
      <c r="E13" s="15">
        <v>37500</v>
      </c>
      <c r="F13" s="12">
        <v>5000</v>
      </c>
      <c r="G13" s="18">
        <v>7</v>
      </c>
      <c r="H13" s="21">
        <v>1.9337016574585635</v>
      </c>
      <c r="I13" s="18">
        <v>344</v>
      </c>
      <c r="J13" s="21">
        <v>95.02762430939228</v>
      </c>
    </row>
    <row r="14" spans="1:10" x14ac:dyDescent="0.2">
      <c r="B14" s="32">
        <v>40000</v>
      </c>
      <c r="C14" s="11" t="s">
        <v>739</v>
      </c>
      <c r="D14" s="11">
        <v>44999.99</v>
      </c>
      <c r="E14" s="15">
        <v>42500</v>
      </c>
      <c r="F14" s="12">
        <v>5000</v>
      </c>
      <c r="G14" s="18">
        <v>5</v>
      </c>
      <c r="H14" s="21">
        <v>1.3812154696132597</v>
      </c>
      <c r="I14" s="18">
        <v>349</v>
      </c>
      <c r="J14" s="21">
        <v>96.408839779005547</v>
      </c>
    </row>
    <row r="15" spans="1:10" x14ac:dyDescent="0.2">
      <c r="B15" s="32">
        <v>45000</v>
      </c>
      <c r="C15" s="11" t="s">
        <v>739</v>
      </c>
      <c r="D15" s="11">
        <v>49999.99</v>
      </c>
      <c r="E15" s="15">
        <v>47500</v>
      </c>
      <c r="F15" s="12">
        <v>5000</v>
      </c>
      <c r="G15" s="18">
        <v>1</v>
      </c>
      <c r="H15" s="21">
        <v>0.27624309392265189</v>
      </c>
      <c r="I15" s="18">
        <v>350</v>
      </c>
      <c r="J15" s="21">
        <v>96.685082872928206</v>
      </c>
    </row>
    <row r="16" spans="1:10" x14ac:dyDescent="0.2">
      <c r="B16" s="32">
        <v>50000</v>
      </c>
      <c r="C16" s="11" t="s">
        <v>739</v>
      </c>
      <c r="D16" s="11">
        <v>54999.99</v>
      </c>
      <c r="E16" s="15">
        <v>52500</v>
      </c>
      <c r="F16" s="12">
        <v>5000</v>
      </c>
      <c r="G16" s="18">
        <v>2</v>
      </c>
      <c r="H16" s="21">
        <v>0.55248618784530379</v>
      </c>
      <c r="I16" s="18">
        <v>352</v>
      </c>
      <c r="J16" s="21">
        <v>97.237569060773509</v>
      </c>
    </row>
    <row r="17" spans="2:10" x14ac:dyDescent="0.2">
      <c r="B17" s="32">
        <v>55000</v>
      </c>
      <c r="C17" s="11" t="s">
        <v>739</v>
      </c>
      <c r="D17" s="11">
        <v>59999.99</v>
      </c>
      <c r="E17" s="15">
        <v>57500</v>
      </c>
      <c r="F17" s="12">
        <v>5000</v>
      </c>
      <c r="G17" s="18">
        <v>2</v>
      </c>
      <c r="H17" s="21">
        <v>0.55248618784530379</v>
      </c>
      <c r="I17" s="18">
        <v>354</v>
      </c>
      <c r="J17" s="21">
        <v>97.790055248618813</v>
      </c>
    </row>
    <row r="18" spans="2:10" x14ac:dyDescent="0.2">
      <c r="B18" s="32">
        <v>60000</v>
      </c>
      <c r="C18" s="11" t="s">
        <v>739</v>
      </c>
      <c r="D18" s="11">
        <v>64999.99</v>
      </c>
      <c r="E18" s="15">
        <v>62500</v>
      </c>
      <c r="F18" s="12">
        <v>5000</v>
      </c>
      <c r="G18" s="18">
        <v>1</v>
      </c>
      <c r="H18" s="21">
        <v>0.27624309392265189</v>
      </c>
      <c r="I18" s="18">
        <v>355</v>
      </c>
      <c r="J18" s="21">
        <v>98.066298342541472</v>
      </c>
    </row>
    <row r="19" spans="2:10" x14ac:dyDescent="0.2">
      <c r="B19" s="32">
        <v>65000</v>
      </c>
      <c r="C19" s="11" t="s">
        <v>739</v>
      </c>
      <c r="D19" s="11">
        <v>69999.989999999991</v>
      </c>
      <c r="E19" s="15">
        <v>67500</v>
      </c>
      <c r="F19" s="12">
        <v>5000</v>
      </c>
      <c r="G19" s="18">
        <v>0</v>
      </c>
      <c r="H19" s="21">
        <v>0</v>
      </c>
      <c r="I19" s="18">
        <v>355</v>
      </c>
      <c r="J19" s="21">
        <v>98.066298342541472</v>
      </c>
    </row>
    <row r="20" spans="2:10" x14ac:dyDescent="0.2">
      <c r="B20" s="32">
        <v>70000</v>
      </c>
      <c r="C20" s="11" t="s">
        <v>739</v>
      </c>
      <c r="D20" s="11">
        <v>74999.989999999991</v>
      </c>
      <c r="E20" s="15">
        <v>72500</v>
      </c>
      <c r="F20" s="12">
        <v>5000</v>
      </c>
      <c r="G20" s="18">
        <v>0</v>
      </c>
      <c r="H20" s="21">
        <v>0</v>
      </c>
      <c r="I20" s="18">
        <v>355</v>
      </c>
      <c r="J20" s="21">
        <v>98.066298342541472</v>
      </c>
    </row>
    <row r="21" spans="2:10" x14ac:dyDescent="0.2">
      <c r="B21" s="32">
        <v>75000</v>
      </c>
      <c r="C21" s="11" t="s">
        <v>739</v>
      </c>
      <c r="D21" s="11">
        <v>79999.989999999991</v>
      </c>
      <c r="E21" s="15">
        <v>77500</v>
      </c>
      <c r="F21" s="12">
        <v>5000</v>
      </c>
      <c r="G21" s="18">
        <v>1</v>
      </c>
      <c r="H21" s="21">
        <v>0.27624309392265189</v>
      </c>
      <c r="I21" s="18">
        <v>356</v>
      </c>
      <c r="J21" s="21">
        <v>98.342541436464131</v>
      </c>
    </row>
    <row r="22" spans="2:10" x14ac:dyDescent="0.2">
      <c r="B22" s="32">
        <v>80000</v>
      </c>
      <c r="C22" s="11" t="s">
        <v>739</v>
      </c>
      <c r="D22" s="11">
        <v>84999.989999999991</v>
      </c>
      <c r="E22" s="15">
        <v>82500</v>
      </c>
      <c r="F22" s="12">
        <v>5000</v>
      </c>
      <c r="G22" s="18">
        <v>0</v>
      </c>
      <c r="H22" s="21">
        <v>0</v>
      </c>
      <c r="I22" s="18">
        <v>356</v>
      </c>
      <c r="J22" s="21">
        <v>98.342541436464131</v>
      </c>
    </row>
    <row r="23" spans="2:10" x14ac:dyDescent="0.2">
      <c r="B23" s="32">
        <v>85000</v>
      </c>
      <c r="C23" s="11" t="s">
        <v>739</v>
      </c>
      <c r="D23" s="11">
        <v>89999.989999999991</v>
      </c>
      <c r="E23" s="15">
        <v>87500</v>
      </c>
      <c r="F23" s="12">
        <v>5000</v>
      </c>
      <c r="G23" s="18">
        <v>2</v>
      </c>
      <c r="H23" s="21">
        <v>0.55248618784530379</v>
      </c>
      <c r="I23" s="18">
        <v>358</v>
      </c>
      <c r="J23" s="21">
        <v>98.895027624309435</v>
      </c>
    </row>
    <row r="24" spans="2:10" x14ac:dyDescent="0.2">
      <c r="B24" s="32">
        <v>90000</v>
      </c>
      <c r="C24" s="11" t="s">
        <v>739</v>
      </c>
      <c r="D24" s="11">
        <v>94999.989999999991</v>
      </c>
      <c r="E24" s="15">
        <v>92500</v>
      </c>
      <c r="F24" s="12">
        <v>5000</v>
      </c>
      <c r="G24" s="18">
        <v>1</v>
      </c>
      <c r="H24" s="21">
        <v>0.27624309392265189</v>
      </c>
      <c r="I24" s="18">
        <v>359</v>
      </c>
      <c r="J24" s="21">
        <v>99.17127071823208</v>
      </c>
    </row>
    <row r="25" spans="2:10" x14ac:dyDescent="0.2">
      <c r="B25" s="32">
        <v>95000</v>
      </c>
      <c r="C25" s="11" t="s">
        <v>739</v>
      </c>
      <c r="D25" s="11">
        <v>99999.989999999991</v>
      </c>
      <c r="E25" s="15">
        <v>97500</v>
      </c>
      <c r="F25" s="12">
        <v>5000</v>
      </c>
      <c r="G25" s="18">
        <v>0</v>
      </c>
      <c r="H25" s="21">
        <v>0</v>
      </c>
      <c r="I25" s="18">
        <v>359</v>
      </c>
      <c r="J25" s="21">
        <v>99.17127071823208</v>
      </c>
    </row>
    <row r="26" spans="2:10" x14ac:dyDescent="0.2">
      <c r="B26" s="32">
        <v>100000</v>
      </c>
      <c r="C26" s="11" t="s">
        <v>739</v>
      </c>
      <c r="D26" s="11">
        <v>104999.98999999999</v>
      </c>
      <c r="E26" s="15">
        <v>102500</v>
      </c>
      <c r="F26" s="12">
        <v>5000</v>
      </c>
      <c r="G26" s="18">
        <v>0</v>
      </c>
      <c r="H26" s="21">
        <v>0</v>
      </c>
      <c r="I26" s="18">
        <v>359</v>
      </c>
      <c r="J26" s="21">
        <v>99.17127071823208</v>
      </c>
    </row>
    <row r="27" spans="2:10" x14ac:dyDescent="0.2">
      <c r="B27" s="32">
        <v>105000</v>
      </c>
      <c r="C27" s="11" t="s">
        <v>739</v>
      </c>
      <c r="D27" s="11">
        <v>109999.98999999999</v>
      </c>
      <c r="E27" s="15">
        <v>107500</v>
      </c>
      <c r="F27" s="12">
        <v>5000</v>
      </c>
      <c r="G27" s="18">
        <v>0</v>
      </c>
      <c r="H27" s="21">
        <v>0</v>
      </c>
      <c r="I27" s="18">
        <v>359</v>
      </c>
      <c r="J27" s="21">
        <v>99.17127071823208</v>
      </c>
    </row>
    <row r="28" spans="2:10" x14ac:dyDescent="0.2">
      <c r="B28" s="32">
        <v>110000</v>
      </c>
      <c r="C28" s="11" t="s">
        <v>739</v>
      </c>
      <c r="D28" s="11">
        <v>114999.98999999999</v>
      </c>
      <c r="E28" s="15">
        <v>112500</v>
      </c>
      <c r="F28" s="12">
        <v>5000</v>
      </c>
      <c r="G28" s="18">
        <v>0</v>
      </c>
      <c r="H28" s="21">
        <v>0</v>
      </c>
      <c r="I28" s="18">
        <v>359</v>
      </c>
      <c r="J28" s="21">
        <v>99.17127071823208</v>
      </c>
    </row>
    <row r="29" spans="2:10" x14ac:dyDescent="0.2">
      <c r="B29" s="32">
        <v>115000</v>
      </c>
      <c r="C29" s="11" t="s">
        <v>739</v>
      </c>
      <c r="D29" s="11">
        <v>119999.98999999999</v>
      </c>
      <c r="E29" s="15">
        <v>117500</v>
      </c>
      <c r="F29" s="12">
        <v>5000</v>
      </c>
      <c r="G29" s="18">
        <v>0</v>
      </c>
      <c r="H29" s="21">
        <v>0</v>
      </c>
      <c r="I29" s="18">
        <v>359</v>
      </c>
      <c r="J29" s="21">
        <v>99.17127071823208</v>
      </c>
    </row>
    <row r="30" spans="2:10" x14ac:dyDescent="0.2">
      <c r="B30" s="32">
        <v>120000</v>
      </c>
      <c r="C30" s="11" t="s">
        <v>739</v>
      </c>
      <c r="D30" s="11">
        <v>124999.98999999999</v>
      </c>
      <c r="E30" s="15">
        <v>122500</v>
      </c>
      <c r="F30" s="12">
        <v>5000</v>
      </c>
      <c r="G30" s="18">
        <v>1</v>
      </c>
      <c r="H30" s="21">
        <v>0.27624309392265189</v>
      </c>
      <c r="I30" s="18">
        <v>360</v>
      </c>
      <c r="J30" s="21">
        <v>99.447513812154739</v>
      </c>
    </row>
    <row r="31" spans="2:10" x14ac:dyDescent="0.2">
      <c r="B31" s="32">
        <v>125000</v>
      </c>
      <c r="C31" s="11" t="s">
        <v>739</v>
      </c>
      <c r="D31" s="11">
        <v>129999.98999999999</v>
      </c>
      <c r="E31" s="15">
        <v>127500</v>
      </c>
      <c r="F31" s="12">
        <v>5000</v>
      </c>
      <c r="G31" s="18">
        <v>0</v>
      </c>
      <c r="H31" s="21">
        <v>0</v>
      </c>
      <c r="I31" s="18">
        <v>360</v>
      </c>
      <c r="J31" s="21">
        <v>99.447513812154739</v>
      </c>
    </row>
    <row r="32" spans="2:10" x14ac:dyDescent="0.2">
      <c r="B32" s="32">
        <v>130000</v>
      </c>
      <c r="C32" s="11" t="s">
        <v>739</v>
      </c>
      <c r="D32" s="11">
        <v>134999.99</v>
      </c>
      <c r="E32" s="15">
        <v>132500</v>
      </c>
      <c r="F32" s="12">
        <v>5000</v>
      </c>
      <c r="G32" s="18">
        <v>0</v>
      </c>
      <c r="H32" s="21">
        <v>0</v>
      </c>
      <c r="I32" s="18">
        <v>360</v>
      </c>
      <c r="J32" s="21">
        <v>99.447513812154739</v>
      </c>
    </row>
    <row r="33" spans="2:10" x14ac:dyDescent="0.2">
      <c r="B33" s="32">
        <v>135000</v>
      </c>
      <c r="C33" s="11" t="s">
        <v>739</v>
      </c>
      <c r="D33" s="11">
        <v>139999.99</v>
      </c>
      <c r="E33" s="15">
        <v>137500</v>
      </c>
      <c r="F33" s="12">
        <v>5000</v>
      </c>
      <c r="G33" s="18">
        <v>0</v>
      </c>
      <c r="H33" s="21">
        <v>0</v>
      </c>
      <c r="I33" s="18">
        <v>360</v>
      </c>
      <c r="J33" s="21">
        <v>99.447513812154739</v>
      </c>
    </row>
    <row r="34" spans="2:10" x14ac:dyDescent="0.2">
      <c r="B34" s="32">
        <v>140000</v>
      </c>
      <c r="C34" s="11" t="s">
        <v>739</v>
      </c>
      <c r="D34" s="11">
        <v>144999.99</v>
      </c>
      <c r="E34" s="15">
        <v>142500</v>
      </c>
      <c r="F34" s="12">
        <v>5000</v>
      </c>
      <c r="G34" s="18">
        <v>0</v>
      </c>
      <c r="H34" s="21">
        <v>0</v>
      </c>
      <c r="I34" s="18">
        <v>360</v>
      </c>
      <c r="J34" s="21">
        <v>99.447513812154739</v>
      </c>
    </row>
    <row r="35" spans="2:10" x14ac:dyDescent="0.2">
      <c r="B35" s="32">
        <v>145000</v>
      </c>
      <c r="C35" s="11" t="s">
        <v>739</v>
      </c>
      <c r="D35" s="11">
        <v>149999.99</v>
      </c>
      <c r="E35" s="15">
        <v>147500</v>
      </c>
      <c r="F35" s="12">
        <v>5000</v>
      </c>
      <c r="G35" s="18">
        <v>0</v>
      </c>
      <c r="H35" s="21">
        <v>0</v>
      </c>
      <c r="I35" s="18">
        <v>360</v>
      </c>
      <c r="J35" s="21">
        <v>99.447513812154739</v>
      </c>
    </row>
    <row r="36" spans="2:10" x14ac:dyDescent="0.2">
      <c r="B36" s="32">
        <v>150000</v>
      </c>
      <c r="C36" s="11" t="s">
        <v>739</v>
      </c>
      <c r="D36" s="11">
        <v>154999.99</v>
      </c>
      <c r="E36" s="15">
        <v>152500</v>
      </c>
      <c r="F36" s="12">
        <v>5000</v>
      </c>
      <c r="G36" s="18">
        <v>0</v>
      </c>
      <c r="H36" s="21">
        <v>0</v>
      </c>
      <c r="I36" s="18">
        <v>360</v>
      </c>
      <c r="J36" s="21">
        <v>99.447513812154739</v>
      </c>
    </row>
    <row r="37" spans="2:10" x14ac:dyDescent="0.2">
      <c r="B37" s="32">
        <v>155000</v>
      </c>
      <c r="C37" s="11" t="s">
        <v>739</v>
      </c>
      <c r="D37" s="11">
        <v>159999.99</v>
      </c>
      <c r="E37" s="15">
        <v>157500</v>
      </c>
      <c r="F37" s="12">
        <v>5000</v>
      </c>
      <c r="G37" s="18">
        <v>1</v>
      </c>
      <c r="H37" s="21">
        <v>0.27624309392265189</v>
      </c>
      <c r="I37" s="18">
        <v>361</v>
      </c>
      <c r="J37" s="21">
        <v>99.723756906077398</v>
      </c>
    </row>
    <row r="38" spans="2:10" x14ac:dyDescent="0.2">
      <c r="B38" s="32">
        <v>160000</v>
      </c>
      <c r="C38" s="11" t="s">
        <v>739</v>
      </c>
      <c r="D38" s="11">
        <v>164999.99</v>
      </c>
      <c r="E38" s="15">
        <v>162500</v>
      </c>
      <c r="F38" s="12">
        <v>5000</v>
      </c>
      <c r="G38" s="18">
        <v>0</v>
      </c>
      <c r="H38" s="21">
        <v>0</v>
      </c>
      <c r="I38" s="18">
        <v>361</v>
      </c>
      <c r="J38" s="21">
        <v>99.723756906077398</v>
      </c>
    </row>
    <row r="39" spans="2:10" x14ac:dyDescent="0.2">
      <c r="B39" s="32">
        <v>165000</v>
      </c>
      <c r="C39" s="11" t="s">
        <v>739</v>
      </c>
      <c r="D39" s="11">
        <v>169999.99</v>
      </c>
      <c r="E39" s="15">
        <v>167500</v>
      </c>
      <c r="F39" s="12">
        <v>5000</v>
      </c>
      <c r="G39" s="18">
        <v>0</v>
      </c>
      <c r="H39" s="21">
        <v>0</v>
      </c>
      <c r="I39" s="18">
        <v>361</v>
      </c>
      <c r="J39" s="21">
        <v>99.723756906077398</v>
      </c>
    </row>
    <row r="40" spans="2:10" x14ac:dyDescent="0.2">
      <c r="B40" s="32">
        <v>170000</v>
      </c>
      <c r="C40" s="11" t="s">
        <v>739</v>
      </c>
      <c r="D40" s="11">
        <v>174999.99</v>
      </c>
      <c r="E40" s="15">
        <v>172500</v>
      </c>
      <c r="F40" s="12">
        <v>5000</v>
      </c>
      <c r="G40" s="18">
        <v>0</v>
      </c>
      <c r="H40" s="21">
        <v>0</v>
      </c>
      <c r="I40" s="18">
        <v>361</v>
      </c>
      <c r="J40" s="21">
        <v>99.723756906077398</v>
      </c>
    </row>
    <row r="41" spans="2:10" x14ac:dyDescent="0.2">
      <c r="B41" s="32">
        <v>175000</v>
      </c>
      <c r="C41" s="11" t="s">
        <v>739</v>
      </c>
      <c r="D41" s="11">
        <v>179999.99</v>
      </c>
      <c r="E41" s="15">
        <v>177500</v>
      </c>
      <c r="F41" s="12">
        <v>5000</v>
      </c>
      <c r="G41" s="18">
        <v>0</v>
      </c>
      <c r="H41" s="21">
        <v>0</v>
      </c>
      <c r="I41" s="18">
        <v>361</v>
      </c>
      <c r="J41" s="21">
        <v>99.723756906077398</v>
      </c>
    </row>
    <row r="42" spans="2:10" x14ac:dyDescent="0.2">
      <c r="B42" s="32">
        <v>180000</v>
      </c>
      <c r="C42" s="11" t="s">
        <v>739</v>
      </c>
      <c r="D42" s="11">
        <v>184999.99</v>
      </c>
      <c r="E42" s="15">
        <v>182500</v>
      </c>
      <c r="F42" s="12">
        <v>5000</v>
      </c>
      <c r="G42" s="18">
        <v>0</v>
      </c>
      <c r="H42" s="21">
        <v>0</v>
      </c>
      <c r="I42" s="18">
        <v>361</v>
      </c>
      <c r="J42" s="21">
        <v>99.723756906077398</v>
      </c>
    </row>
    <row r="43" spans="2:10" x14ac:dyDescent="0.2">
      <c r="B43" s="32">
        <v>185000</v>
      </c>
      <c r="C43" s="11" t="s">
        <v>739</v>
      </c>
      <c r="D43" s="11">
        <v>189999.99</v>
      </c>
      <c r="E43" s="15">
        <v>187500</v>
      </c>
      <c r="F43" s="12">
        <v>5000</v>
      </c>
      <c r="G43" s="18">
        <v>0</v>
      </c>
      <c r="H43" s="21">
        <v>0</v>
      </c>
      <c r="I43" s="18">
        <v>361</v>
      </c>
      <c r="J43" s="21">
        <v>99.723756906077398</v>
      </c>
    </row>
    <row r="44" spans="2:10" x14ac:dyDescent="0.2">
      <c r="B44" s="32">
        <v>190000</v>
      </c>
      <c r="C44" s="11" t="s">
        <v>739</v>
      </c>
      <c r="D44" s="11">
        <v>194999.99</v>
      </c>
      <c r="E44" s="15">
        <v>192500</v>
      </c>
      <c r="F44" s="12">
        <v>5000</v>
      </c>
      <c r="G44" s="18">
        <v>0</v>
      </c>
      <c r="H44" s="21">
        <v>0</v>
      </c>
      <c r="I44" s="18">
        <v>361</v>
      </c>
      <c r="J44" s="21">
        <v>99.723756906077398</v>
      </c>
    </row>
    <row r="45" spans="2:10" x14ac:dyDescent="0.2">
      <c r="B45" s="32">
        <v>195000</v>
      </c>
      <c r="C45" s="11" t="s">
        <v>739</v>
      </c>
      <c r="D45" s="11">
        <v>199999.99</v>
      </c>
      <c r="E45" s="15">
        <v>197500</v>
      </c>
      <c r="F45" s="12">
        <v>5000</v>
      </c>
      <c r="G45" s="18">
        <v>0</v>
      </c>
      <c r="H45" s="21">
        <v>0</v>
      </c>
      <c r="I45" s="18">
        <v>361</v>
      </c>
      <c r="J45" s="21">
        <v>99.723756906077398</v>
      </c>
    </row>
    <row r="46" spans="2:10" x14ac:dyDescent="0.2">
      <c r="B46" s="32">
        <v>200000</v>
      </c>
      <c r="C46" s="11" t="s">
        <v>739</v>
      </c>
      <c r="D46" s="11">
        <v>204999.99</v>
      </c>
      <c r="E46" s="15">
        <v>202500</v>
      </c>
      <c r="F46" s="12">
        <v>5000</v>
      </c>
      <c r="G46" s="18">
        <v>0</v>
      </c>
      <c r="H46" s="21">
        <v>0</v>
      </c>
      <c r="I46" s="18">
        <v>361</v>
      </c>
      <c r="J46" s="21">
        <v>99.723756906077398</v>
      </c>
    </row>
    <row r="47" spans="2:10" x14ac:dyDescent="0.2">
      <c r="B47" s="32">
        <v>205000</v>
      </c>
      <c r="C47" s="11" t="s">
        <v>739</v>
      </c>
      <c r="D47" s="11">
        <v>209999.99</v>
      </c>
      <c r="E47" s="15">
        <v>207500</v>
      </c>
      <c r="F47" s="12">
        <v>5000</v>
      </c>
      <c r="G47" s="18">
        <v>0</v>
      </c>
      <c r="H47" s="21">
        <v>0</v>
      </c>
      <c r="I47" s="18">
        <v>361</v>
      </c>
      <c r="J47" s="21">
        <v>99.723756906077398</v>
      </c>
    </row>
    <row r="48" spans="2:10" x14ac:dyDescent="0.2">
      <c r="B48" s="32">
        <v>210000</v>
      </c>
      <c r="C48" s="11" t="s">
        <v>739</v>
      </c>
      <c r="D48" s="11">
        <v>214999.99</v>
      </c>
      <c r="E48" s="15">
        <v>212500</v>
      </c>
      <c r="F48" s="12">
        <v>5000</v>
      </c>
      <c r="G48" s="18">
        <v>0</v>
      </c>
      <c r="H48" s="21">
        <v>0</v>
      </c>
      <c r="I48" s="18">
        <v>361</v>
      </c>
      <c r="J48" s="21">
        <v>99.723756906077398</v>
      </c>
    </row>
    <row r="49" spans="2:10" x14ac:dyDescent="0.2">
      <c r="B49" s="32">
        <v>215000</v>
      </c>
      <c r="C49" s="11" t="s">
        <v>739</v>
      </c>
      <c r="D49" s="11">
        <v>219999.99</v>
      </c>
      <c r="E49" s="15">
        <v>217500</v>
      </c>
      <c r="F49" s="12">
        <v>5000</v>
      </c>
      <c r="G49" s="18">
        <v>0</v>
      </c>
      <c r="H49" s="21">
        <v>0</v>
      </c>
      <c r="I49" s="18">
        <v>361</v>
      </c>
      <c r="J49" s="21">
        <v>99.723756906077398</v>
      </c>
    </row>
    <row r="50" spans="2:10" x14ac:dyDescent="0.2">
      <c r="B50" s="32">
        <v>220000</v>
      </c>
      <c r="C50" s="11" t="s">
        <v>739</v>
      </c>
      <c r="D50" s="11">
        <v>224999.99</v>
      </c>
      <c r="E50" s="15">
        <v>222500</v>
      </c>
      <c r="F50" s="12">
        <v>5000</v>
      </c>
      <c r="G50" s="18">
        <v>0</v>
      </c>
      <c r="H50" s="21">
        <v>0</v>
      </c>
      <c r="I50" s="18">
        <v>361</v>
      </c>
      <c r="J50" s="21">
        <v>99.723756906077398</v>
      </c>
    </row>
    <row r="51" spans="2:10" x14ac:dyDescent="0.2">
      <c r="B51" s="32">
        <v>225000</v>
      </c>
      <c r="C51" s="11" t="s">
        <v>739</v>
      </c>
      <c r="D51" s="11">
        <v>229999.99</v>
      </c>
      <c r="E51" s="15">
        <v>227500</v>
      </c>
      <c r="F51" s="12">
        <v>5000</v>
      </c>
      <c r="G51" s="18">
        <v>0</v>
      </c>
      <c r="H51" s="21">
        <v>0</v>
      </c>
      <c r="I51" s="18">
        <v>361</v>
      </c>
      <c r="J51" s="21">
        <v>99.723756906077398</v>
      </c>
    </row>
    <row r="52" spans="2:10" x14ac:dyDescent="0.2">
      <c r="B52" s="33">
        <v>230000</v>
      </c>
      <c r="C52" s="24" t="s">
        <v>739</v>
      </c>
      <c r="D52" s="24">
        <v>234999.99</v>
      </c>
      <c r="E52" s="25">
        <v>232499.995</v>
      </c>
      <c r="F52" s="26">
        <v>4999.9899999999907</v>
      </c>
      <c r="G52" s="27">
        <v>1</v>
      </c>
      <c r="H52" s="28">
        <v>0.27624309392265189</v>
      </c>
      <c r="I52" s="27">
        <v>362</v>
      </c>
      <c r="J52" s="28">
        <v>100.00000000000006</v>
      </c>
    </row>
    <row r="53" spans="2:10" ht="0.95" customHeight="1" x14ac:dyDescent="0.2">
      <c r="B53" s="29">
        <v>234999.99</v>
      </c>
      <c r="C53" s="29"/>
      <c r="D53" s="29"/>
      <c r="E53" s="30"/>
      <c r="F53" s="30"/>
      <c r="G53" s="30"/>
      <c r="H53" s="30"/>
      <c r="I53" s="30"/>
      <c r="J53" s="30"/>
    </row>
    <row r="54" spans="2:10" x14ac:dyDescent="0.2">
      <c r="B54" s="11"/>
      <c r="C54" s="11"/>
      <c r="D54" s="11"/>
      <c r="E54" s="15"/>
      <c r="F54" s="12"/>
      <c r="G54" s="18">
        <v>362</v>
      </c>
      <c r="H54" s="21">
        <v>100</v>
      </c>
      <c r="I54" s="18"/>
      <c r="J54" s="21"/>
    </row>
    <row r="76" spans="1:9" x14ac:dyDescent="0.2">
      <c r="I76" s="6" t="s">
        <v>730</v>
      </c>
    </row>
    <row r="77" spans="1:9" x14ac:dyDescent="0.2">
      <c r="A77"/>
      <c r="B77"/>
      <c r="C77"/>
      <c r="D77"/>
      <c r="E77"/>
      <c r="F77"/>
      <c r="G77"/>
      <c r="H77"/>
    </row>
    <row r="78" spans="1:9" x14ac:dyDescent="0.2">
      <c r="A78" s="47"/>
      <c r="B78" s="47"/>
      <c r="C78" s="47"/>
      <c r="D78" s="47"/>
      <c r="E78" s="47"/>
      <c r="F78" s="47"/>
      <c r="G78" s="47"/>
    </row>
    <row r="79" spans="1:9" x14ac:dyDescent="0.2">
      <c r="A79" s="47"/>
      <c r="B79" s="47"/>
      <c r="C79" s="47"/>
      <c r="D79" s="47"/>
      <c r="E79" s="47"/>
      <c r="F79" s="47"/>
      <c r="G79" s="47"/>
    </row>
    <row r="80" spans="1:9" x14ac:dyDescent="0.2">
      <c r="A80" s="47"/>
      <c r="B80" s="47"/>
      <c r="C80" s="47"/>
      <c r="D80" s="47"/>
      <c r="E80" s="47"/>
      <c r="F80" s="47"/>
      <c r="G80" s="47"/>
    </row>
    <row r="81" spans="1:7" x14ac:dyDescent="0.2">
      <c r="A81" s="47"/>
      <c r="B81" s="47"/>
      <c r="C81" s="47"/>
      <c r="D81" s="47"/>
      <c r="E81" s="47"/>
      <c r="F81" s="47"/>
      <c r="G81" s="47"/>
    </row>
    <row r="82" spans="1:7" x14ac:dyDescent="0.2">
      <c r="A82" s="47"/>
      <c r="B82" s="47"/>
      <c r="C82" s="47"/>
      <c r="D82" s="47"/>
      <c r="E82" s="47"/>
      <c r="F82" s="47"/>
      <c r="G82" s="47"/>
    </row>
    <row r="83" spans="1:7" x14ac:dyDescent="0.2">
      <c r="A83" s="47"/>
      <c r="B83" s="47"/>
      <c r="C83" s="47"/>
      <c r="D83" s="47"/>
      <c r="E83" s="47"/>
      <c r="F83" s="47"/>
      <c r="G83" s="47"/>
    </row>
    <row r="84" spans="1:7" x14ac:dyDescent="0.2">
      <c r="A84" s="47"/>
      <c r="B84" s="47"/>
      <c r="C84" s="47"/>
      <c r="D84" s="47"/>
      <c r="E84" s="47"/>
      <c r="F84" s="47"/>
      <c r="G84" s="47"/>
    </row>
    <row r="85" spans="1:7" x14ac:dyDescent="0.2">
      <c r="A85" s="47"/>
      <c r="B85" s="47"/>
      <c r="C85" s="47"/>
      <c r="D85" s="47"/>
      <c r="E85" s="47"/>
      <c r="F85" s="47"/>
      <c r="G85" s="47"/>
    </row>
    <row r="86" spans="1:7" x14ac:dyDescent="0.2">
      <c r="A86" s="47"/>
      <c r="B86" s="47"/>
      <c r="C86" s="47"/>
      <c r="D86" s="47"/>
      <c r="E86" s="47"/>
      <c r="F86" s="47"/>
      <c r="G86" s="47"/>
    </row>
    <row r="87" spans="1:7" x14ac:dyDescent="0.2">
      <c r="A87" s="47"/>
      <c r="B87" s="47"/>
      <c r="C87" s="47"/>
      <c r="E87" s="47"/>
      <c r="F87" s="47"/>
      <c r="G87" s="47"/>
    </row>
    <row r="88" spans="1:7" x14ac:dyDescent="0.2">
      <c r="A88" s="47"/>
      <c r="B88" s="47"/>
      <c r="C88" s="47"/>
      <c r="E88" s="47"/>
      <c r="F88" s="47"/>
      <c r="G88" s="47"/>
    </row>
    <row r="89" spans="1:7" ht="15" x14ac:dyDescent="0.2">
      <c r="A89" s="7" t="s">
        <v>740</v>
      </c>
    </row>
    <row r="91" spans="1:7" x14ac:dyDescent="0.2">
      <c r="A91" s="35"/>
      <c r="B91" s="35" t="s">
        <v>742</v>
      </c>
    </row>
    <row r="92" spans="1:7" x14ac:dyDescent="0.2">
      <c r="A92" s="6" t="s">
        <v>741</v>
      </c>
      <c r="B92" s="36">
        <v>362</v>
      </c>
      <c r="D92" s="6">
        <f>362/9</f>
        <v>40.222222222222221</v>
      </c>
      <c r="F92" s="6">
        <f>1/9*362</f>
        <v>40.222222222222221</v>
      </c>
    </row>
    <row r="93" spans="1:7" x14ac:dyDescent="0.2">
      <c r="A93" s="6" t="s">
        <v>743</v>
      </c>
      <c r="B93" s="37">
        <v>12596.977900552487</v>
      </c>
    </row>
    <row r="94" spans="1:7" x14ac:dyDescent="0.2">
      <c r="A94" s="6" t="s">
        <v>744</v>
      </c>
      <c r="B94" s="46">
        <v>409357901.74466282</v>
      </c>
    </row>
    <row r="95" spans="1:7" x14ac:dyDescent="0.2">
      <c r="A95" s="6" t="s">
        <v>745</v>
      </c>
      <c r="B95" s="37">
        <v>20232.595032389265</v>
      </c>
    </row>
    <row r="96" spans="1:7" x14ac:dyDescent="0.2">
      <c r="A96" s="6" t="s">
        <v>746</v>
      </c>
      <c r="B96" s="38">
        <v>0</v>
      </c>
    </row>
    <row r="97" spans="1:6" x14ac:dyDescent="0.2">
      <c r="A97" s="6" t="s">
        <v>747</v>
      </c>
      <c r="B97" s="46">
        <v>230554</v>
      </c>
    </row>
    <row r="98" spans="1:6" x14ac:dyDescent="0.2">
      <c r="A98" s="6" t="s">
        <v>748</v>
      </c>
      <c r="B98" s="46">
        <v>230554</v>
      </c>
    </row>
    <row r="100" spans="1:6" x14ac:dyDescent="0.2">
      <c r="A100" s="34" t="s">
        <v>758</v>
      </c>
    </row>
    <row r="101" spans="1:6" x14ac:dyDescent="0.2">
      <c r="A101" s="6" t="s">
        <v>759</v>
      </c>
      <c r="B101" s="39">
        <v>4.3822849408349524E-86</v>
      </c>
      <c r="C101" s="6" t="s">
        <v>768</v>
      </c>
    </row>
    <row r="102" spans="1:6" x14ac:dyDescent="0.2">
      <c r="A102" s="6" t="s">
        <v>760</v>
      </c>
      <c r="B102" s="40">
        <v>413.04419889502753</v>
      </c>
      <c r="C102" s="6" t="s">
        <v>769</v>
      </c>
    </row>
    <row r="103" spans="1:6" x14ac:dyDescent="0.2">
      <c r="A103" s="6" t="s">
        <v>761</v>
      </c>
      <c r="B103" s="40">
        <v>40.222222222222221</v>
      </c>
      <c r="C103" s="6" t="s">
        <v>767</v>
      </c>
    </row>
    <row r="104" spans="1:6" x14ac:dyDescent="0.2">
      <c r="B104" s="40"/>
    </row>
    <row r="105" spans="1:6" ht="14.25" x14ac:dyDescent="0.2">
      <c r="B105" s="41" t="s">
        <v>763</v>
      </c>
      <c r="C105" s="41" t="s">
        <v>762</v>
      </c>
      <c r="D105" s="41" t="s">
        <v>764</v>
      </c>
      <c r="E105" s="44" t="s">
        <v>765</v>
      </c>
      <c r="F105" s="44" t="s">
        <v>766</v>
      </c>
    </row>
    <row r="106" spans="1:6" ht="16.350000000000001" customHeight="1" x14ac:dyDescent="0.2">
      <c r="A106" s="6" t="s">
        <v>749</v>
      </c>
      <c r="B106" s="43">
        <v>0</v>
      </c>
      <c r="C106" s="42">
        <v>40.222222222222221</v>
      </c>
      <c r="D106" s="42">
        <f>B106-C106</f>
        <v>-40.222222222222221</v>
      </c>
      <c r="E106" s="42">
        <f>D106^2</f>
        <v>1617.827160493827</v>
      </c>
      <c r="F106" s="42">
        <f>E106/C106</f>
        <v>40.222222222222221</v>
      </c>
    </row>
    <row r="107" spans="1:6" x14ac:dyDescent="0.2">
      <c r="A107" s="6" t="s">
        <v>750</v>
      </c>
      <c r="B107" s="43">
        <v>0</v>
      </c>
      <c r="C107" s="42">
        <v>40.222222222222221</v>
      </c>
      <c r="D107" s="42">
        <f t="shared" ref="D107:D114" si="0">B107-C107</f>
        <v>-40.222222222222221</v>
      </c>
      <c r="E107" s="42">
        <f t="shared" ref="E107:E114" si="1">D107^2</f>
        <v>1617.827160493827</v>
      </c>
      <c r="F107" s="42">
        <f t="shared" ref="F107:F114" si="2">E107/C107</f>
        <v>40.222222222222221</v>
      </c>
    </row>
    <row r="108" spans="1:6" x14ac:dyDescent="0.2">
      <c r="A108" s="6" t="s">
        <v>751</v>
      </c>
      <c r="B108" s="43">
        <v>118</v>
      </c>
      <c r="C108" s="42">
        <v>40.222222222222221</v>
      </c>
      <c r="D108" s="42">
        <f t="shared" si="0"/>
        <v>77.777777777777771</v>
      </c>
      <c r="E108" s="42">
        <f t="shared" si="1"/>
        <v>6049.382716049382</v>
      </c>
      <c r="F108" s="42">
        <f t="shared" si="2"/>
        <v>150.39901780233271</v>
      </c>
    </row>
    <row r="109" spans="1:6" x14ac:dyDescent="0.2">
      <c r="A109" s="6" t="s">
        <v>752</v>
      </c>
      <c r="B109" s="43">
        <v>114</v>
      </c>
      <c r="C109" s="42">
        <v>40.222222222222221</v>
      </c>
      <c r="D109" s="42">
        <f t="shared" si="0"/>
        <v>73.777777777777771</v>
      </c>
      <c r="E109" s="42">
        <f t="shared" si="1"/>
        <v>5443.1604938271594</v>
      </c>
      <c r="F109" s="42">
        <f t="shared" si="2"/>
        <v>135.32719459791281</v>
      </c>
    </row>
    <row r="110" spans="1:6" x14ac:dyDescent="0.2">
      <c r="A110" s="6" t="s">
        <v>753</v>
      </c>
      <c r="B110" s="43">
        <v>51</v>
      </c>
      <c r="C110" s="42">
        <v>40.222222222222221</v>
      </c>
      <c r="D110" s="42">
        <f t="shared" si="0"/>
        <v>10.777777777777779</v>
      </c>
      <c r="E110" s="42">
        <f t="shared" si="1"/>
        <v>116.16049382716051</v>
      </c>
      <c r="F110" s="42">
        <f t="shared" si="2"/>
        <v>2.8879680785758137</v>
      </c>
    </row>
    <row r="111" spans="1:6" x14ac:dyDescent="0.2">
      <c r="A111" s="6" t="s">
        <v>754</v>
      </c>
      <c r="B111" s="43">
        <v>25</v>
      </c>
      <c r="C111" s="42">
        <v>40.222222222222221</v>
      </c>
      <c r="D111" s="42">
        <f t="shared" si="0"/>
        <v>-15.222222222222221</v>
      </c>
      <c r="E111" s="42">
        <f t="shared" si="1"/>
        <v>231.71604938271602</v>
      </c>
      <c r="F111" s="42">
        <f t="shared" si="2"/>
        <v>5.7608962553713932</v>
      </c>
    </row>
    <row r="112" spans="1:6" x14ac:dyDescent="0.2">
      <c r="A112" s="6" t="s">
        <v>755</v>
      </c>
      <c r="B112" s="43">
        <v>16</v>
      </c>
      <c r="C112" s="42">
        <v>40.222222222222221</v>
      </c>
      <c r="D112" s="42">
        <f t="shared" si="0"/>
        <v>-24.222222222222221</v>
      </c>
      <c r="E112" s="42">
        <f t="shared" si="1"/>
        <v>586.71604938271605</v>
      </c>
      <c r="F112" s="42">
        <f t="shared" si="2"/>
        <v>14.586863106200123</v>
      </c>
    </row>
    <row r="113" spans="1:14" x14ac:dyDescent="0.2">
      <c r="A113" s="6" t="s">
        <v>756</v>
      </c>
      <c r="B113" s="43">
        <v>14</v>
      </c>
      <c r="C113" s="42">
        <v>40.222222222222221</v>
      </c>
      <c r="D113" s="42">
        <f t="shared" si="0"/>
        <v>-26.222222222222221</v>
      </c>
      <c r="E113" s="42">
        <f t="shared" si="1"/>
        <v>687.60493827160485</v>
      </c>
      <c r="F113" s="42">
        <f t="shared" si="2"/>
        <v>17.0951503990178</v>
      </c>
    </row>
    <row r="114" spans="1:14" x14ac:dyDescent="0.2">
      <c r="A114" s="6" t="s">
        <v>757</v>
      </c>
      <c r="B114" s="43">
        <v>24</v>
      </c>
      <c r="C114" s="42">
        <v>40.222222222222221</v>
      </c>
      <c r="D114" s="42">
        <f t="shared" si="0"/>
        <v>-16.222222222222221</v>
      </c>
      <c r="E114" s="42">
        <f t="shared" si="1"/>
        <v>263.16049382716045</v>
      </c>
      <c r="F114" s="42">
        <f t="shared" si="2"/>
        <v>6.5426642111724975</v>
      </c>
    </row>
    <row r="115" spans="1:14" x14ac:dyDescent="0.2">
      <c r="A115"/>
      <c r="B115"/>
      <c r="C115"/>
      <c r="D115"/>
      <c r="E115"/>
      <c r="F115"/>
      <c r="G115"/>
    </row>
    <row r="116" spans="1:14" customFormat="1" x14ac:dyDescent="0.2">
      <c r="A116" s="74" t="s">
        <v>773</v>
      </c>
      <c r="B116" s="74"/>
      <c r="C116" s="74"/>
    </row>
    <row r="117" spans="1:14" customFormat="1" x14ac:dyDescent="0.2">
      <c r="A117" s="52" t="s">
        <v>772</v>
      </c>
      <c r="B117" s="50" t="s">
        <v>771</v>
      </c>
      <c r="C117" s="50" t="s">
        <v>770</v>
      </c>
      <c r="L117" s="49"/>
      <c r="M117" s="50"/>
      <c r="N117" s="50"/>
    </row>
    <row r="118" spans="1:14" customFormat="1" x14ac:dyDescent="0.2">
      <c r="A118" s="53">
        <f>NORMINV(1/9,0,1)</f>
        <v>-1.2206403488473501</v>
      </c>
      <c r="B118" s="54">
        <f t="shared" ref="B118:B125" si="3">NORMDIST(A118,0,1,0)</f>
        <v>0.18939510112030675</v>
      </c>
      <c r="C118" s="51">
        <f t="shared" ref="C118:C125" si="4">NORMDIST(A118,0,1,1)</f>
        <v>0.11111111111111104</v>
      </c>
      <c r="L118" s="48"/>
      <c r="N118" s="4"/>
    </row>
    <row r="119" spans="1:14" customFormat="1" x14ac:dyDescent="0.2">
      <c r="A119" s="53">
        <f>NORMINV(2/9,0,1)</f>
        <v>-0.76470967378638721</v>
      </c>
      <c r="B119" s="54">
        <f t="shared" si="3"/>
        <v>0.29780124568103972</v>
      </c>
      <c r="C119" s="51">
        <f t="shared" si="4"/>
        <v>0.2222222222222221</v>
      </c>
      <c r="L119" s="48"/>
      <c r="N119" s="4"/>
    </row>
    <row r="120" spans="1:14" customFormat="1" x14ac:dyDescent="0.2">
      <c r="A120" s="53">
        <f>NORMINV(3/9,0,1)</f>
        <v>-0.43072729929545767</v>
      </c>
      <c r="B120" s="54">
        <f t="shared" si="3"/>
        <v>0.36359977467531773</v>
      </c>
      <c r="C120" s="51">
        <f t="shared" si="4"/>
        <v>0.33333333333333326</v>
      </c>
      <c r="L120" s="48"/>
      <c r="N120" s="4"/>
    </row>
    <row r="121" spans="1:14" customFormat="1" x14ac:dyDescent="0.2">
      <c r="A121" s="53">
        <f>NORMINV(4/9,0,1)</f>
        <v>-0.13971029888186212</v>
      </c>
      <c r="B121" s="54">
        <f t="shared" si="3"/>
        <v>0.39506774715151055</v>
      </c>
      <c r="C121" s="51">
        <f t="shared" si="4"/>
        <v>0.44444444444444442</v>
      </c>
      <c r="L121" s="48"/>
      <c r="N121" s="4"/>
    </row>
    <row r="122" spans="1:14" customFormat="1" x14ac:dyDescent="0.2">
      <c r="A122" s="53">
        <f>NORMINV(5/9,0,1)</f>
        <v>0.13971029888186212</v>
      </c>
      <c r="B122" s="54">
        <f t="shared" si="3"/>
        <v>0.39506774715151055</v>
      </c>
      <c r="C122" s="51">
        <f t="shared" si="4"/>
        <v>0.55555555555555558</v>
      </c>
      <c r="L122" s="48"/>
      <c r="N122" s="4"/>
    </row>
    <row r="123" spans="1:14" customFormat="1" x14ac:dyDescent="0.2">
      <c r="A123" s="53">
        <f>NORMINV(6/9,0,1)</f>
        <v>0.4307272992954575</v>
      </c>
      <c r="B123" s="54">
        <f t="shared" si="3"/>
        <v>0.36359977467531773</v>
      </c>
      <c r="C123" s="51">
        <f t="shared" si="4"/>
        <v>0.66666666666666674</v>
      </c>
      <c r="L123" s="48"/>
      <c r="N123" s="4"/>
    </row>
    <row r="124" spans="1:14" customFormat="1" x14ac:dyDescent="0.2">
      <c r="A124" s="53">
        <f>NORMINV(7/9,0,1)</f>
        <v>0.76470967378638721</v>
      </c>
      <c r="B124" s="54">
        <f t="shared" si="3"/>
        <v>0.29780124568103972</v>
      </c>
      <c r="C124" s="51">
        <f t="shared" si="4"/>
        <v>0.7777777777777779</v>
      </c>
      <c r="L124" s="48"/>
      <c r="N124" s="4"/>
    </row>
    <row r="125" spans="1:14" customFormat="1" x14ac:dyDescent="0.2">
      <c r="A125" s="53">
        <f>NORMINV(8/9,0,1)</f>
        <v>1.2206403488473503</v>
      </c>
      <c r="B125" s="54">
        <f t="shared" si="3"/>
        <v>0.18939510112030669</v>
      </c>
      <c r="C125" s="51">
        <f t="shared" si="4"/>
        <v>0.88888888888888906</v>
      </c>
      <c r="L125" s="48"/>
      <c r="N125" s="4"/>
    </row>
    <row r="126" spans="1:14" customFormat="1" x14ac:dyDescent="0.2">
      <c r="A126" s="48"/>
    </row>
    <row r="127" spans="1:14" customFormat="1" x14ac:dyDescent="0.2">
      <c r="A127" s="48"/>
    </row>
    <row r="128" spans="1:14" customFormat="1" ht="0.95" customHeigh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spans="1:3" customFormat="1" x14ac:dyDescent="0.2"/>
    <row r="146" spans="1:3" customFormat="1" x14ac:dyDescent="0.2"/>
    <row r="147" spans="1:3" customFormat="1" x14ac:dyDescent="0.2"/>
    <row r="148" spans="1:3" customFormat="1" x14ac:dyDescent="0.2"/>
    <row r="149" spans="1:3" customFormat="1" x14ac:dyDescent="0.2"/>
    <row r="150" spans="1:3" customFormat="1" x14ac:dyDescent="0.2"/>
    <row r="151" spans="1:3" customFormat="1" x14ac:dyDescent="0.2">
      <c r="A151" s="6"/>
      <c r="B151" s="6"/>
      <c r="C151" s="6"/>
    </row>
    <row r="152" spans="1:3" customFormat="1" x14ac:dyDescent="0.2">
      <c r="A152" s="6"/>
      <c r="B152" s="6"/>
      <c r="C152" s="6"/>
    </row>
  </sheetData>
  <mergeCells count="1">
    <mergeCell ref="A116:C1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showGridLines="0" workbookViewId="0"/>
  </sheetViews>
  <sheetFormatPr defaultRowHeight="12.75" x14ac:dyDescent="0.2"/>
  <cols>
    <col min="1" max="1" width="22.85546875" style="6" customWidth="1"/>
    <col min="2" max="2" width="18.28515625" style="6" customWidth="1"/>
    <col min="3" max="3" width="4.7109375" style="6" customWidth="1"/>
    <col min="4" max="4" width="7.140625" style="6" customWidth="1"/>
    <col min="5" max="5" width="8.5703125" style="6" customWidth="1"/>
    <col min="6" max="6" width="7.140625" style="6" customWidth="1"/>
    <col min="7" max="7" width="10.140625" style="6" bestFit="1" customWidth="1"/>
    <col min="8" max="8" width="8.85546875" style="6" customWidth="1"/>
    <col min="9" max="9" width="11.28515625" style="6" bestFit="1" customWidth="1"/>
    <col min="10" max="10" width="8.28515625" style="6" customWidth="1"/>
    <col min="11" max="16384" width="9.140625" style="6"/>
  </cols>
  <sheetData>
    <row r="2" spans="1:10" ht="15" x14ac:dyDescent="0.2">
      <c r="A2" s="7" t="s">
        <v>728</v>
      </c>
    </row>
    <row r="4" spans="1:10" x14ac:dyDescent="0.2">
      <c r="B4" s="56"/>
      <c r="C4" s="63" t="s">
        <v>726</v>
      </c>
      <c r="D4" s="56"/>
      <c r="E4" s="13"/>
      <c r="F4" s="56"/>
      <c r="G4" s="16"/>
      <c r="H4" s="19"/>
      <c r="I4" s="22" t="s">
        <v>738</v>
      </c>
      <c r="J4" s="23"/>
    </row>
    <row r="5" spans="1:10" x14ac:dyDescent="0.2">
      <c r="B5" s="57" t="s">
        <v>729</v>
      </c>
      <c r="C5" s="57" t="s">
        <v>730</v>
      </c>
      <c r="D5" s="57" t="s">
        <v>731</v>
      </c>
      <c r="E5" s="14" t="s">
        <v>732</v>
      </c>
      <c r="F5" s="58" t="s">
        <v>733</v>
      </c>
      <c r="G5" s="17" t="s">
        <v>734</v>
      </c>
      <c r="H5" s="20" t="s">
        <v>735</v>
      </c>
      <c r="I5" s="17" t="s">
        <v>736</v>
      </c>
      <c r="J5" s="20" t="s">
        <v>737</v>
      </c>
    </row>
    <row r="6" spans="1:10" x14ac:dyDescent="0.2">
      <c r="B6" s="64">
        <v>1</v>
      </c>
      <c r="C6" s="59" t="s">
        <v>739</v>
      </c>
      <c r="D6" s="59">
        <v>1.4999990000000001</v>
      </c>
      <c r="E6" s="15">
        <v>1.25</v>
      </c>
      <c r="F6" s="60">
        <v>0.5</v>
      </c>
      <c r="G6" s="18">
        <v>1</v>
      </c>
      <c r="H6" s="21">
        <v>0.27624309392265189</v>
      </c>
      <c r="I6" s="18">
        <v>1</v>
      </c>
      <c r="J6" s="21">
        <v>0.27624309392265189</v>
      </c>
    </row>
    <row r="7" spans="1:10" x14ac:dyDescent="0.2">
      <c r="B7" s="64">
        <v>1.5</v>
      </c>
      <c r="C7" s="59" t="s">
        <v>739</v>
      </c>
      <c r="D7" s="59">
        <v>1.9999990000000001</v>
      </c>
      <c r="E7" s="15">
        <v>1.75</v>
      </c>
      <c r="F7" s="60">
        <v>0.5</v>
      </c>
      <c r="G7" s="18">
        <v>1</v>
      </c>
      <c r="H7" s="21">
        <v>0.27624309392265189</v>
      </c>
      <c r="I7" s="18">
        <v>2</v>
      </c>
      <c r="J7" s="21">
        <v>0.55248618784530379</v>
      </c>
    </row>
    <row r="8" spans="1:10" x14ac:dyDescent="0.2">
      <c r="B8" s="64">
        <v>2</v>
      </c>
      <c r="C8" s="59" t="s">
        <v>739</v>
      </c>
      <c r="D8" s="59">
        <v>2.4999989999999999</v>
      </c>
      <c r="E8" s="15">
        <v>2.25</v>
      </c>
      <c r="F8" s="60">
        <v>0.5</v>
      </c>
      <c r="G8" s="18">
        <v>2</v>
      </c>
      <c r="H8" s="21">
        <v>0.55248618784530379</v>
      </c>
      <c r="I8" s="18">
        <v>4</v>
      </c>
      <c r="J8" s="21">
        <v>1.1049723756906076</v>
      </c>
    </row>
    <row r="9" spans="1:10" x14ac:dyDescent="0.2">
      <c r="B9" s="64">
        <v>2.5</v>
      </c>
      <c r="C9" s="59" t="s">
        <v>739</v>
      </c>
      <c r="D9" s="59">
        <v>2.9999989999999999</v>
      </c>
      <c r="E9" s="15">
        <v>2.75</v>
      </c>
      <c r="F9" s="60">
        <v>0.5</v>
      </c>
      <c r="G9" s="18">
        <v>8</v>
      </c>
      <c r="H9" s="21">
        <v>2.2099447513812152</v>
      </c>
      <c r="I9" s="18">
        <v>12</v>
      </c>
      <c r="J9" s="21">
        <v>3.3149171270718227</v>
      </c>
    </row>
    <row r="10" spans="1:10" x14ac:dyDescent="0.2">
      <c r="B10" s="64">
        <v>3</v>
      </c>
      <c r="C10" s="59" t="s">
        <v>739</v>
      </c>
      <c r="D10" s="59">
        <v>3.4999989999999999</v>
      </c>
      <c r="E10" s="15">
        <v>3.25</v>
      </c>
      <c r="F10" s="60">
        <v>0.5</v>
      </c>
      <c r="G10" s="18">
        <v>74</v>
      </c>
      <c r="H10" s="21">
        <v>20.441988950276244</v>
      </c>
      <c r="I10" s="18">
        <v>86</v>
      </c>
      <c r="J10" s="21">
        <v>23.756906077348066</v>
      </c>
    </row>
    <row r="11" spans="1:10" x14ac:dyDescent="0.2">
      <c r="B11" s="64">
        <v>3.5</v>
      </c>
      <c r="C11" s="59" t="s">
        <v>739</v>
      </c>
      <c r="D11" s="59">
        <v>3.9999989999999999</v>
      </c>
      <c r="E11" s="15">
        <v>3.75</v>
      </c>
      <c r="F11" s="60">
        <v>0.5</v>
      </c>
      <c r="G11" s="18">
        <v>147</v>
      </c>
      <c r="H11" s="21">
        <v>40.607734806629836</v>
      </c>
      <c r="I11" s="18">
        <v>233</v>
      </c>
      <c r="J11" s="21">
        <v>64.364640883977899</v>
      </c>
    </row>
    <row r="12" spans="1:10" x14ac:dyDescent="0.2">
      <c r="B12" s="64">
        <v>4</v>
      </c>
      <c r="C12" s="59" t="s">
        <v>739</v>
      </c>
      <c r="D12" s="59">
        <v>4.4999989999999999</v>
      </c>
      <c r="E12" s="15">
        <v>4.25</v>
      </c>
      <c r="F12" s="60">
        <v>0.5</v>
      </c>
      <c r="G12" s="18">
        <v>94</v>
      </c>
      <c r="H12" s="21">
        <v>25.966850828729282</v>
      </c>
      <c r="I12" s="18">
        <v>327</v>
      </c>
      <c r="J12" s="21">
        <v>90.331491712707177</v>
      </c>
    </row>
    <row r="13" spans="1:10" x14ac:dyDescent="0.2">
      <c r="B13" s="64">
        <v>4.5</v>
      </c>
      <c r="C13" s="59" t="s">
        <v>739</v>
      </c>
      <c r="D13" s="59">
        <v>4.9999989999999999</v>
      </c>
      <c r="E13" s="15">
        <v>4.75</v>
      </c>
      <c r="F13" s="60">
        <v>0.5</v>
      </c>
      <c r="G13" s="18">
        <v>32</v>
      </c>
      <c r="H13" s="21">
        <v>8.8397790055248606</v>
      </c>
      <c r="I13" s="18">
        <v>359</v>
      </c>
      <c r="J13" s="21">
        <v>99.171270718232037</v>
      </c>
    </row>
    <row r="14" spans="1:10" x14ac:dyDescent="0.2">
      <c r="B14" s="65">
        <v>5</v>
      </c>
      <c r="C14" s="61" t="s">
        <v>739</v>
      </c>
      <c r="D14" s="61">
        <v>5.4999989999999999</v>
      </c>
      <c r="E14" s="25">
        <v>5.2499994999999995</v>
      </c>
      <c r="F14" s="62">
        <v>0.49999899999999986</v>
      </c>
      <c r="G14" s="27">
        <v>3</v>
      </c>
      <c r="H14" s="28">
        <v>0.82872928176795579</v>
      </c>
      <c r="I14" s="27">
        <v>362</v>
      </c>
      <c r="J14" s="28">
        <v>100</v>
      </c>
    </row>
    <row r="15" spans="1:10" ht="0.95" customHeight="1" x14ac:dyDescent="0.2">
      <c r="B15" s="29">
        <v>5.4999989999999999</v>
      </c>
      <c r="C15" s="29"/>
      <c r="D15" s="29"/>
      <c r="E15" s="30"/>
      <c r="F15" s="30"/>
      <c r="G15" s="30"/>
      <c r="H15" s="30"/>
      <c r="I15" s="30"/>
      <c r="J15" s="30"/>
    </row>
    <row r="16" spans="1:10" x14ac:dyDescent="0.2">
      <c r="B16" s="59"/>
      <c r="C16" s="59"/>
      <c r="D16" s="59"/>
      <c r="E16" s="15"/>
      <c r="F16" s="60"/>
      <c r="G16" s="18">
        <v>362</v>
      </c>
      <c r="H16" s="21">
        <v>100</v>
      </c>
      <c r="I16" s="18"/>
      <c r="J16" s="21"/>
    </row>
    <row r="38" spans="1:9" x14ac:dyDescent="0.2">
      <c r="I38" s="6" t="s">
        <v>730</v>
      </c>
    </row>
    <row r="39" spans="1:9" x14ac:dyDescent="0.2">
      <c r="A39" s="34"/>
      <c r="B39" s="34"/>
      <c r="C39" s="34"/>
      <c r="D39" s="34"/>
      <c r="E39" s="34"/>
      <c r="F39" s="34"/>
      <c r="G39" s="34"/>
    </row>
    <row r="41" spans="1:9" ht="15" x14ac:dyDescent="0.2">
      <c r="A41" s="7" t="s">
        <v>740</v>
      </c>
    </row>
    <row r="42" spans="1:9" x14ac:dyDescent="0.2">
      <c r="A42" s="35"/>
      <c r="B42" s="35" t="s">
        <v>742</v>
      </c>
    </row>
    <row r="43" spans="1:9" x14ac:dyDescent="0.2">
      <c r="A43" s="6" t="s">
        <v>741</v>
      </c>
      <c r="B43" s="36">
        <v>362</v>
      </c>
    </row>
    <row r="44" spans="1:9" x14ac:dyDescent="0.2">
      <c r="A44" s="6" t="s">
        <v>743</v>
      </c>
      <c r="B44" s="37">
        <v>12596.977900552487</v>
      </c>
    </row>
    <row r="45" spans="1:9" x14ac:dyDescent="0.2">
      <c r="A45" s="6" t="s">
        <v>744</v>
      </c>
      <c r="B45" s="37">
        <v>409357901.74466252</v>
      </c>
    </row>
    <row r="46" spans="1:9" x14ac:dyDescent="0.2">
      <c r="A46" s="6" t="s">
        <v>745</v>
      </c>
      <c r="B46" s="37">
        <v>20232.595032389258</v>
      </c>
    </row>
    <row r="47" spans="1:9" x14ac:dyDescent="0.2">
      <c r="A47" s="6" t="s">
        <v>746</v>
      </c>
      <c r="B47" s="38">
        <v>0</v>
      </c>
    </row>
    <row r="48" spans="1:9" x14ac:dyDescent="0.2">
      <c r="A48" s="6" t="s">
        <v>747</v>
      </c>
      <c r="B48" s="38">
        <v>230554</v>
      </c>
    </row>
    <row r="49" spans="1:2" x14ac:dyDescent="0.2">
      <c r="A49" s="6" t="s">
        <v>748</v>
      </c>
      <c r="B49" s="38">
        <v>230554</v>
      </c>
    </row>
    <row r="51" spans="1:2" x14ac:dyDescent="0.2">
      <c r="A51" s="6" t="s">
        <v>778</v>
      </c>
      <c r="B51" s="37">
        <v>3194.25</v>
      </c>
    </row>
    <row r="52" spans="1:2" x14ac:dyDescent="0.2">
      <c r="A52" s="6" t="s">
        <v>779</v>
      </c>
      <c r="B52" s="37">
        <v>6504.5</v>
      </c>
    </row>
    <row r="53" spans="1:2" x14ac:dyDescent="0.2">
      <c r="A53" s="6" t="s">
        <v>780</v>
      </c>
      <c r="B53" s="37">
        <v>13596</v>
      </c>
    </row>
    <row r="54" spans="1:2" x14ac:dyDescent="0.2">
      <c r="A54" s="6" t="s">
        <v>781</v>
      </c>
      <c r="B54" s="37">
        <v>10401.75</v>
      </c>
    </row>
    <row r="55" spans="1:2" x14ac:dyDescent="0.2">
      <c r="A55" s="6" t="s">
        <v>782</v>
      </c>
      <c r="B55" s="37">
        <v>3031</v>
      </c>
    </row>
    <row r="57" spans="1:2" x14ac:dyDescent="0.2">
      <c r="A57" s="6" t="s">
        <v>783</v>
      </c>
      <c r="B57" s="36">
        <v>0</v>
      </c>
    </row>
    <row r="58" spans="1:2" x14ac:dyDescent="0.2">
      <c r="A58" s="6" t="s">
        <v>784</v>
      </c>
      <c r="B58" s="36">
        <v>0</v>
      </c>
    </row>
    <row r="59" spans="1:2" x14ac:dyDescent="0.2">
      <c r="A59" s="6" t="s">
        <v>785</v>
      </c>
      <c r="B59" s="36">
        <v>23</v>
      </c>
    </row>
    <row r="60" spans="1:2" x14ac:dyDescent="0.2">
      <c r="A60" s="6" t="s">
        <v>786</v>
      </c>
      <c r="B60" s="36">
        <v>14</v>
      </c>
    </row>
    <row r="65" spans="3:8" x14ac:dyDescent="0.2">
      <c r="C65" s="6" t="s">
        <v>788</v>
      </c>
    </row>
    <row r="72" spans="3:8" x14ac:dyDescent="0.2">
      <c r="H72" s="6" t="s">
        <v>730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ChartDataSheet_</vt:lpstr>
      <vt:lpstr>Data - Sorted</vt:lpstr>
      <vt:lpstr>Data - RAND</vt:lpstr>
      <vt:lpstr>MegaStat1 - Default</vt:lpstr>
      <vt:lpstr>MegaStat2 - Annotated</vt:lpstr>
      <vt:lpstr>MegaStat3 - Logs</vt:lpstr>
      <vt:lpstr>Extra Sheet</vt:lpstr>
      <vt:lpstr>'Data - RAND'!Print_Area</vt:lpstr>
      <vt:lpstr>'Data - Sorted'!Print_Area</vt:lpstr>
      <vt:lpstr>'Data - RAND'!Print_Titles</vt:lpstr>
      <vt:lpstr>'Data - Sorted'!Print_Titles</vt:lpstr>
    </vt:vector>
  </TitlesOfParts>
  <Company>The McGraw-Hill Companies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CEO Compensation in 2005</dc:title>
  <dc:subject>Databases - ASBE 2/e</dc:subject>
  <dc:creator>David P. Doane</dc:creator>
  <dc:description>Copyright (c) 2008 by McGraw-Hill.  This material is intended solely for educational use by licensed users of LearningStats. It may not be copied or resold for profit.</dc:description>
  <cp:lastModifiedBy>Blythe</cp:lastModifiedBy>
  <cp:lastPrinted>2007-08-31T13:27:25Z</cp:lastPrinted>
  <dcterms:created xsi:type="dcterms:W3CDTF">2007-08-11T13:35:42Z</dcterms:created>
  <dcterms:modified xsi:type="dcterms:W3CDTF">2012-08-26T13:50:24Z</dcterms:modified>
</cp:coreProperties>
</file>